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091_Drifta_tricikli/Drifta_tricikli_3.posms/LAF nosūtīts/"/>
    </mc:Choice>
  </mc:AlternateContent>
  <xr:revisionPtr revIDLastSave="0" documentId="13_ncr:1_{3374E4E2-0699-1842-84F4-FEABF855C201}" xr6:coauthVersionLast="47" xr6:coauthVersionMax="47" xr10:uidLastSave="{00000000-0000-0000-0000-000000000000}"/>
  <bookViews>
    <workbookView xWindow="45940" yWindow="500" windowWidth="35680" windowHeight="28300" activeTab="3" xr2:uid="{00000000-000D-0000-FFFF-FFFF00000000}"/>
  </bookViews>
  <sheets>
    <sheet name="DS" sheetId="4" r:id="rId1"/>
    <sheet name="QUALIFICATION_TOTAL" sheetId="7" r:id="rId2"/>
    <sheet name="TOP16" sheetId="33" r:id="rId3"/>
    <sheet name="TOTAL" sheetId="3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5" l="1"/>
  <c r="H23" i="35"/>
  <c r="H27" i="35"/>
  <c r="H28" i="35"/>
  <c r="K18" i="35"/>
  <c r="K23" i="35"/>
  <c r="K27" i="35"/>
  <c r="K28" i="35"/>
  <c r="N18" i="35"/>
  <c r="N23" i="35"/>
  <c r="N27" i="35"/>
  <c r="N28" i="35"/>
  <c r="H29" i="35"/>
  <c r="H32" i="35"/>
  <c r="K29" i="35"/>
  <c r="K32" i="35"/>
  <c r="N29" i="35"/>
  <c r="N32" i="35"/>
  <c r="H34" i="35"/>
  <c r="K34" i="35"/>
  <c r="N34" i="35"/>
  <c r="H33" i="35"/>
  <c r="K33" i="35"/>
  <c r="N33" i="35"/>
  <c r="K8" i="35"/>
  <c r="K10" i="35"/>
  <c r="K12" i="35"/>
  <c r="K9" i="35"/>
  <c r="K15" i="35"/>
  <c r="K14" i="35"/>
  <c r="K13" i="35"/>
  <c r="K11" i="35"/>
  <c r="K16" i="35"/>
  <c r="K17" i="35"/>
  <c r="K19" i="35"/>
  <c r="K20" i="35"/>
  <c r="K21" i="35"/>
  <c r="K22" i="35"/>
  <c r="K24" i="35"/>
  <c r="K25" i="35"/>
  <c r="K26" i="35"/>
  <c r="K30" i="35"/>
  <c r="K31" i="35"/>
  <c r="L25" i="33"/>
  <c r="K25" i="33"/>
  <c r="L26" i="33"/>
  <c r="K26" i="33"/>
  <c r="O21" i="33"/>
  <c r="N21" i="33"/>
  <c r="R28" i="33"/>
  <c r="Q28" i="33"/>
  <c r="R27" i="33"/>
  <c r="Q27" i="33"/>
  <c r="R15" i="33"/>
  <c r="Q15" i="33"/>
  <c r="L17" i="33"/>
  <c r="K17" i="33"/>
  <c r="O20" i="33"/>
  <c r="N20" i="33"/>
  <c r="R14" i="33"/>
  <c r="Q14" i="33"/>
  <c r="F27" i="33"/>
  <c r="E27" i="33"/>
  <c r="L18" i="33"/>
  <c r="K18" i="33"/>
  <c r="I21" i="33"/>
  <c r="H21" i="33"/>
  <c r="F28" i="33"/>
  <c r="E28" i="33"/>
  <c r="I20" i="33"/>
  <c r="H20" i="33"/>
  <c r="F15" i="33"/>
  <c r="E15" i="33"/>
  <c r="F14" i="33"/>
  <c r="E14" i="33"/>
  <c r="E28" i="35" l="1"/>
  <c r="E27" i="35"/>
  <c r="E23" i="35"/>
  <c r="E18" i="35"/>
  <c r="E32" i="35"/>
  <c r="E29" i="35"/>
  <c r="E34" i="35"/>
  <c r="E33" i="35"/>
  <c r="H26" i="35" l="1"/>
  <c r="H30" i="35"/>
  <c r="N26" i="35"/>
  <c r="N30" i="35"/>
  <c r="H21" i="35"/>
  <c r="H22" i="35"/>
  <c r="H24" i="35"/>
  <c r="N21" i="35"/>
  <c r="N22" i="35"/>
  <c r="N24" i="35"/>
  <c r="H19" i="35"/>
  <c r="N19" i="35"/>
  <c r="H31" i="35"/>
  <c r="N31" i="35"/>
  <c r="N8" i="35"/>
  <c r="H8" i="35"/>
  <c r="H13" i="35"/>
  <c r="H20" i="35"/>
  <c r="H15" i="35"/>
  <c r="H14" i="35"/>
  <c r="H10" i="35"/>
  <c r="H12" i="35"/>
  <c r="H9" i="35"/>
  <c r="H11" i="35"/>
  <c r="H25" i="35"/>
  <c r="H16" i="35"/>
  <c r="H17" i="35"/>
  <c r="E8" i="35" l="1"/>
  <c r="E19" i="35"/>
  <c r="E22" i="35"/>
  <c r="E24" i="35"/>
  <c r="E21" i="35"/>
  <c r="E30" i="35"/>
  <c r="E31" i="35"/>
  <c r="E26" i="35"/>
  <c r="N17" i="35" l="1"/>
  <c r="E17" i="35" s="1"/>
  <c r="N16" i="35"/>
  <c r="E16" i="35" s="1"/>
  <c r="N25" i="35"/>
  <c r="E25" i="35" s="1"/>
  <c r="N11" i="35"/>
  <c r="E11" i="35" s="1"/>
  <c r="N9" i="35"/>
  <c r="E9" i="35" s="1"/>
  <c r="N12" i="35"/>
  <c r="E12" i="35" s="1"/>
  <c r="N10" i="35"/>
  <c r="E10" i="35" s="1"/>
  <c r="N14" i="35"/>
  <c r="E14" i="35" s="1"/>
  <c r="N15" i="35"/>
  <c r="E15" i="35" s="1"/>
  <c r="N20" i="35"/>
  <c r="E20" i="35" s="1"/>
  <c r="N13" i="35"/>
  <c r="E13" i="35" s="1"/>
  <c r="U32" i="33" l="1"/>
  <c r="B25" i="33"/>
  <c r="B18" i="33"/>
  <c r="C25" i="33"/>
  <c r="C18" i="33"/>
  <c r="T32" i="33"/>
  <c r="B32" i="33" l="1"/>
  <c r="T18" i="33"/>
  <c r="C32" i="33"/>
  <c r="U18" i="33"/>
  <c r="U24" i="33"/>
  <c r="T17" i="33"/>
  <c r="T31" i="33"/>
  <c r="T24" i="33"/>
  <c r="U31" i="33"/>
  <c r="U17" i="33"/>
  <c r="T10" i="33"/>
  <c r="U10" i="33"/>
  <c r="C24" i="33"/>
  <c r="B24" i="33"/>
  <c r="C31" i="33"/>
  <c r="C10" i="33"/>
  <c r="B17" i="33"/>
  <c r="B31" i="33"/>
  <c r="B10" i="33"/>
  <c r="C17" i="33"/>
</calcChain>
</file>

<file path=xl/sharedStrings.xml><?xml version="1.0" encoding="utf-8"?>
<sst xmlns="http://schemas.openxmlformats.org/spreadsheetml/2006/main" count="144" uniqueCount="75">
  <si>
    <t>Vārds, Uzvārds</t>
  </si>
  <si>
    <t>Starta nr.</t>
  </si>
  <si>
    <t>Nr.p.k.</t>
  </si>
  <si>
    <t>#</t>
  </si>
  <si>
    <t>K1</t>
  </si>
  <si>
    <t>K2</t>
  </si>
  <si>
    <t>TOP 16</t>
  </si>
  <si>
    <t>TOP 8</t>
  </si>
  <si>
    <t>TOP 4</t>
  </si>
  <si>
    <t>LABĀKAIS K</t>
  </si>
  <si>
    <t>STARTA NR.</t>
  </si>
  <si>
    <t>REĢISTRĒTO DALĪBNIEKU SARAKSTS</t>
  </si>
  <si>
    <t>GALVENAIS TIESNESIS</t>
  </si>
  <si>
    <t>SEKRETĀRE</t>
  </si>
  <si>
    <t>BRAUCĒJS</t>
  </si>
  <si>
    <t>VALSTS</t>
  </si>
  <si>
    <t>KVALIFIKĀCIJA</t>
  </si>
  <si>
    <t>NIK NAK® DRIFTA TRAIKU KAUSS 2022</t>
  </si>
  <si>
    <t>KVALIFICĒTO DALĪBNIEKU SARAKSTS</t>
  </si>
  <si>
    <t>FINĀLS</t>
  </si>
  <si>
    <t>CĪŅA PAR 3ŠO VIETU</t>
  </si>
  <si>
    <t>Ralfs Meikšāns</t>
  </si>
  <si>
    <t>LV</t>
  </si>
  <si>
    <t>Mārtiņš Immermanis</t>
  </si>
  <si>
    <t>Harijs Labarēvičs</t>
  </si>
  <si>
    <t>Marko Mangelnsons</t>
  </si>
  <si>
    <t>Ritums Jēkabsons</t>
  </si>
  <si>
    <t>Paula Jansone</t>
  </si>
  <si>
    <t>Jānis Jansons</t>
  </si>
  <si>
    <t>Markuss Mihailovs</t>
  </si>
  <si>
    <t>Raivo Jurovs</t>
  </si>
  <si>
    <t>Adrians Kiršblūms</t>
  </si>
  <si>
    <t>Emīls Hendriksons</t>
  </si>
  <si>
    <t>1.POSMS</t>
  </si>
  <si>
    <t>27.03.2022, DRIFTA HALLE, RĪGA</t>
  </si>
  <si>
    <t>NR.P.K.</t>
  </si>
  <si>
    <t>VĀRDS, UZVĀRDS</t>
  </si>
  <si>
    <t>KOPVĒRTĒJUMS</t>
  </si>
  <si>
    <t>OPEN KLASE</t>
  </si>
  <si>
    <t>Rinalds Dzintars Vanags</t>
  </si>
  <si>
    <t>Raimonds Drevinskis</t>
  </si>
  <si>
    <t>Markuss Jansons</t>
  </si>
  <si>
    <t>Ralfs Gudermanis</t>
  </si>
  <si>
    <t>Kārlis Runcis</t>
  </si>
  <si>
    <t>Klāvs Hāns</t>
  </si>
  <si>
    <t>Ralfs Vēveris</t>
  </si>
  <si>
    <t>Daniila Skripko</t>
  </si>
  <si>
    <t xml:space="preserve">KVALIFIKĀCIJA </t>
  </si>
  <si>
    <t xml:space="preserve">FINĀLS </t>
  </si>
  <si>
    <t xml:space="preserve">KOPVĒRTĒJUMS </t>
  </si>
  <si>
    <t>2.POSMS</t>
  </si>
  <si>
    <t>08.05.2022, DRIFTA HALLE, RĪGA</t>
  </si>
  <si>
    <t>Kaspars Svīkulis</t>
  </si>
  <si>
    <t>Armands Sviķis</t>
  </si>
  <si>
    <t>Ričards Ķeikulis</t>
  </si>
  <si>
    <t>Alise Kantāne</t>
  </si>
  <si>
    <t>Enija Leone</t>
  </si>
  <si>
    <t>Dāvids Jansons Ļipinskis</t>
  </si>
  <si>
    <t>Nils Jansons Ļipinskis</t>
  </si>
  <si>
    <t>/Kaspars Svīkulis/</t>
  </si>
  <si>
    <t>/Ilze Zavadska/</t>
  </si>
  <si>
    <t>Oksars Kozlovskis</t>
  </si>
  <si>
    <t>/Kaspars SVīkulis/</t>
  </si>
  <si>
    <t>DRIFTA HALLE, RIGA, 25.09.2022</t>
  </si>
  <si>
    <t xml:space="preserve">KVALIFIKĀCIJA  </t>
  </si>
  <si>
    <t xml:space="preserve">FINĀLS  </t>
  </si>
  <si>
    <t xml:space="preserve">KOPVĒRTĒJUMS  </t>
  </si>
  <si>
    <t>3.POSMS</t>
  </si>
  <si>
    <t>25.09.2022, DRIFTA HALLE, RĪGA</t>
  </si>
  <si>
    <t>Oskars Kozlovskis</t>
  </si>
  <si>
    <t>Nils Jansons Ļipinsks</t>
  </si>
  <si>
    <t>GADA LICENCE IR NOFORMĒTA</t>
  </si>
  <si>
    <t>GADA LICENCE NAV NOFORMĒTA</t>
  </si>
  <si>
    <t>VIENREIZĒJĀ LICENCE</t>
  </si>
  <si>
    <t>KOPVĒRTĒJUMS
KAUSS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</si>
</sst>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8" xfId="0" applyFont="1" applyFill="1" applyBorder="1"/>
    <xf numFmtId="0" fontId="11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29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4" totalsRowShown="0" headerRowDxfId="28" dataDxfId="27">
  <autoFilter ref="B8:E24" xr:uid="{545AD78E-99EE-5B40-9B2A-99DF9BD64582}"/>
  <tableColumns count="4">
    <tableColumn id="1" xr3:uid="{AC4AC935-F7FF-8446-8030-ECED817D43D1}" name="#" dataDxfId="26"/>
    <tableColumn id="2" xr3:uid="{0396FD18-74A2-4841-80E5-45D484E01FA0}" name="STARTA NR." dataDxfId="25"/>
    <tableColumn id="3" xr3:uid="{0B0A2731-EA47-3944-81E9-50581E5BB7BC}" name="BRAUCĒJS" dataDxfId="24"/>
    <tableColumn id="4" xr3:uid="{5BD340EF-1D08-9E48-ACD5-2C85F65E6BC8}" name="VALSTS" dataDxfId="2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4" totalsRowShown="0" headerRowDxfId="22" dataDxfId="21">
  <autoFilter ref="B8:G24" xr:uid="{21383676-882F-CE40-BD06-CF9CFCDA117D}"/>
  <sortState xmlns:xlrd2="http://schemas.microsoft.com/office/spreadsheetml/2017/richdata2" ref="B9:G24">
    <sortCondition ref="B8:B24"/>
  </sortState>
  <tableColumns count="6">
    <tableColumn id="1" xr3:uid="{3542E0A0-A8B9-3E40-B243-532A7D791282}" name="Nr.p.k." dataDxfId="20"/>
    <tableColumn id="2" xr3:uid="{7116605A-2395-CB49-B540-1213EDD0A90B}" name="Starta nr." dataDxfId="19"/>
    <tableColumn id="3" xr3:uid="{21F644C2-108A-A74D-9A61-EBC7104B3A2E}" name="Vārds, Uzvārds" dataDxfId="18"/>
    <tableColumn id="4" xr3:uid="{598A6E3D-AD6F-5948-AACB-FAC26600491A}" name="K1" dataDxfId="17"/>
    <tableColumn id="11" xr3:uid="{2C028496-7B1B-1A4C-A4DB-8CA1C0B6C370}" name="K2" dataDxfId="16"/>
    <tableColumn id="12" xr3:uid="{B89CA9C8-0AFD-F048-AD3F-BC80350591DB}" name="LABĀKAIS K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702AA9-E6D7-3946-8C8F-38757CFC5507}" name="Table5" displayName="Table5" ref="B7:N34" totalsRowShown="0" dataDxfId="14">
  <autoFilter ref="B7:N34" xr:uid="{8F702AA9-E6D7-3946-8C8F-38757CFC5507}"/>
  <sortState xmlns:xlrd2="http://schemas.microsoft.com/office/spreadsheetml/2017/richdata2" ref="B8:N34">
    <sortCondition descending="1" ref="E7:E34"/>
  </sortState>
  <tableColumns count="13">
    <tableColumn id="1" xr3:uid="{70EF85C0-F044-B041-B99D-F9F55BF210BD}" name="NR.P.K." dataDxfId="13"/>
    <tableColumn id="2" xr3:uid="{E51FAB43-FE73-4548-9EE4-78E187C51600}" name="STARTA NR." dataDxfId="12"/>
    <tableColumn id="3" xr3:uid="{A23D6952-67B9-6C46-B261-38D0598F9700}" name="VĀRDS, UZVĀRDS" dataDxfId="11"/>
    <tableColumn id="4" xr3:uid="{69D8BFF3-F7B5-AB48-84E6-8BEDAC6D4DF4}" name="KOPVĒRTĒJUMS_x000a_KAUSS" dataDxfId="10">
      <calculatedColumnFormula>Table5[[#This Row],[KOPVĒRTĒJUMS]]+Table5[[#This Row],[KOPVĒRTĒJUMS  ]]+Table5[[#This Row],[KOPVĒRTĒJUMS ]]</calculatedColumnFormula>
    </tableColumn>
    <tableColumn id="7" xr3:uid="{B3F58EBB-7B12-6349-9DFE-1A5891A583FD}" name="KVALIFIKĀCIJA" dataDxfId="9"/>
    <tableColumn id="6" xr3:uid="{C109E5A7-0EFF-404A-8343-A8DE7431F311}" name="FINĀLS" dataDxfId="8"/>
    <tableColumn id="5" xr3:uid="{E86F7044-24FD-AD4F-B940-0AA3FDC081DA}" name="KOPVĒRTĒJUMS" dataDxfId="7">
      <calculatedColumnFormula>Table5[[#This Row],[FINĀLS]]+Table5[[#This Row],[KVALIFIKĀCIJA]]</calculatedColumnFormula>
    </tableColumn>
    <tableColumn id="13" xr3:uid="{C9F110CF-D07B-154A-BBCD-633F66A3229D}" name="KVALIFIKĀCIJA " dataDxfId="6"/>
    <tableColumn id="12" xr3:uid="{CF0B1F48-1C56-F848-A63A-81BBC189DCDF}" name="FINĀLS " dataDxfId="5"/>
    <tableColumn id="11" xr3:uid="{266B9B25-8A95-2740-9271-DC85123287CC}" name="KOPVĒRTĒJUMS " dataDxfId="4">
      <calculatedColumnFormula>Table5[[#This Row],[FINĀLS ]]+Table5[[#This Row],[KVALIFIKĀCIJA ]]</calculatedColumnFormula>
    </tableColumn>
    <tableColumn id="10" xr3:uid="{2C0555F5-0890-D64A-8366-D8FB00B36612}" name="KVALIFIKĀCIJA  " dataDxfId="3"/>
    <tableColumn id="9" xr3:uid="{03C50341-2268-CB40-A4D7-1D12C0C22435}" name="FINĀLS  " dataDxfId="2"/>
    <tableColumn id="8" xr3:uid="{B7EF8661-873D-8240-8424-FD5E91C04433}" name="KOPVĒRTĒJUMS  " dataDxfId="1">
      <calculatedColumnFormula>Table5[[#This Row],[KVALIFIKĀCIJA  ]]+Table5[[#This Row],[FINĀLS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4"/>
  <sheetViews>
    <sheetView workbookViewId="0">
      <selection activeCell="D51" sqref="D51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02" t="s">
        <v>17</v>
      </c>
      <c r="E2" s="102"/>
    </row>
    <row r="3" spans="2:5" ht="8" customHeight="1" x14ac:dyDescent="0.2">
      <c r="C3" s="41"/>
      <c r="D3" s="102"/>
      <c r="E3" s="102"/>
    </row>
    <row r="4" spans="2:5" ht="14" customHeight="1" x14ac:dyDescent="0.2">
      <c r="D4" s="103" t="s">
        <v>63</v>
      </c>
      <c r="E4" s="103"/>
    </row>
    <row r="5" spans="2:5" ht="19" customHeight="1" x14ac:dyDescent="0.2">
      <c r="D5" s="104" t="s">
        <v>11</v>
      </c>
      <c r="E5" s="104"/>
    </row>
    <row r="6" spans="2:5" ht="18" customHeight="1" x14ac:dyDescent="0.2">
      <c r="D6" s="105" t="s">
        <v>38</v>
      </c>
      <c r="E6" s="105"/>
    </row>
    <row r="7" spans="2:5" ht="8" customHeight="1" x14ac:dyDescent="0.2">
      <c r="D7" s="5"/>
    </row>
    <row r="8" spans="2:5" s="4" customFormat="1" ht="23" customHeight="1" x14ac:dyDescent="0.2">
      <c r="B8" s="24" t="s">
        <v>3</v>
      </c>
      <c r="C8" s="24" t="s">
        <v>10</v>
      </c>
      <c r="D8" s="24" t="s">
        <v>14</v>
      </c>
      <c r="E8" s="24" t="s">
        <v>15</v>
      </c>
    </row>
    <row r="9" spans="2:5" x14ac:dyDescent="0.2">
      <c r="B9" s="23">
        <v>1</v>
      </c>
      <c r="C9" s="37">
        <v>5</v>
      </c>
      <c r="D9" s="39" t="s">
        <v>56</v>
      </c>
      <c r="E9" s="37" t="s">
        <v>22</v>
      </c>
    </row>
    <row r="10" spans="2:5" x14ac:dyDescent="0.2">
      <c r="B10" s="23">
        <v>2</v>
      </c>
      <c r="C10" s="38">
        <v>7</v>
      </c>
      <c r="D10" s="40" t="s">
        <v>24</v>
      </c>
      <c r="E10" s="38" t="s">
        <v>22</v>
      </c>
    </row>
    <row r="11" spans="2:5" x14ac:dyDescent="0.2">
      <c r="B11" s="23">
        <v>3</v>
      </c>
      <c r="C11" s="38">
        <v>8</v>
      </c>
      <c r="D11" s="40" t="s">
        <v>23</v>
      </c>
      <c r="E11" s="38" t="s">
        <v>22</v>
      </c>
    </row>
    <row r="12" spans="2:5" x14ac:dyDescent="0.2">
      <c r="B12" s="23">
        <v>4</v>
      </c>
      <c r="C12" s="38">
        <v>19</v>
      </c>
      <c r="D12" s="40" t="s">
        <v>55</v>
      </c>
      <c r="E12" s="38" t="s">
        <v>22</v>
      </c>
    </row>
    <row r="13" spans="2:5" x14ac:dyDescent="0.2">
      <c r="B13" s="23">
        <v>5</v>
      </c>
      <c r="C13" s="38">
        <v>22</v>
      </c>
      <c r="D13" s="40" t="s">
        <v>26</v>
      </c>
      <c r="E13" s="36" t="s">
        <v>22</v>
      </c>
    </row>
    <row r="14" spans="2:5" x14ac:dyDescent="0.2">
      <c r="B14" s="23">
        <v>6</v>
      </c>
      <c r="C14" s="36">
        <v>24</v>
      </c>
      <c r="D14" s="40" t="s">
        <v>28</v>
      </c>
      <c r="E14" s="36" t="s">
        <v>22</v>
      </c>
    </row>
    <row r="15" spans="2:5" x14ac:dyDescent="0.2">
      <c r="B15" s="23">
        <v>7</v>
      </c>
      <c r="C15" s="38">
        <v>25</v>
      </c>
      <c r="D15" s="40" t="s">
        <v>27</v>
      </c>
      <c r="E15" s="38" t="s">
        <v>22</v>
      </c>
    </row>
    <row r="16" spans="2:5" x14ac:dyDescent="0.2">
      <c r="B16" s="23">
        <v>8</v>
      </c>
      <c r="C16" s="38">
        <v>27</v>
      </c>
      <c r="D16" s="40" t="s">
        <v>30</v>
      </c>
      <c r="E16" s="38" t="s">
        <v>22</v>
      </c>
    </row>
    <row r="17" spans="2:5" x14ac:dyDescent="0.2">
      <c r="B17" s="23">
        <v>9</v>
      </c>
      <c r="C17" s="38">
        <v>29</v>
      </c>
      <c r="D17" s="40" t="s">
        <v>31</v>
      </c>
      <c r="E17" s="38" t="s">
        <v>22</v>
      </c>
    </row>
    <row r="18" spans="2:5" x14ac:dyDescent="0.2">
      <c r="B18" s="23">
        <v>10</v>
      </c>
      <c r="C18" s="38">
        <v>44</v>
      </c>
      <c r="D18" s="40" t="s">
        <v>58</v>
      </c>
      <c r="E18" s="38" t="s">
        <v>22</v>
      </c>
    </row>
    <row r="19" spans="2:5" x14ac:dyDescent="0.2">
      <c r="B19" s="23">
        <v>11</v>
      </c>
      <c r="C19" s="38">
        <v>48</v>
      </c>
      <c r="D19" s="39" t="s">
        <v>57</v>
      </c>
      <c r="E19" s="36" t="s">
        <v>22</v>
      </c>
    </row>
    <row r="20" spans="2:5" x14ac:dyDescent="0.2">
      <c r="B20" s="23">
        <v>12</v>
      </c>
      <c r="C20" s="66">
        <v>66</v>
      </c>
      <c r="D20" s="40" t="s">
        <v>32</v>
      </c>
      <c r="E20" s="38" t="s">
        <v>22</v>
      </c>
    </row>
    <row r="21" spans="2:5" x14ac:dyDescent="0.2">
      <c r="B21" s="23">
        <v>13</v>
      </c>
      <c r="C21" s="66">
        <v>69</v>
      </c>
      <c r="D21" s="40" t="s">
        <v>52</v>
      </c>
      <c r="E21" s="38" t="s">
        <v>22</v>
      </c>
    </row>
    <row r="22" spans="2:5" x14ac:dyDescent="0.2">
      <c r="B22" s="23">
        <v>14</v>
      </c>
      <c r="C22" s="38">
        <v>70</v>
      </c>
      <c r="D22" s="40" t="s">
        <v>61</v>
      </c>
      <c r="E22" s="36" t="s">
        <v>22</v>
      </c>
    </row>
    <row r="23" spans="2:5" x14ac:dyDescent="0.2">
      <c r="B23" s="23">
        <v>15</v>
      </c>
      <c r="C23" s="37">
        <v>94</v>
      </c>
      <c r="D23" s="39" t="s">
        <v>54</v>
      </c>
      <c r="E23" s="35" t="s">
        <v>22</v>
      </c>
    </row>
    <row r="24" spans="2:5" x14ac:dyDescent="0.2">
      <c r="B24" s="23">
        <v>16</v>
      </c>
      <c r="C24" s="38">
        <v>95</v>
      </c>
      <c r="D24" s="40" t="s">
        <v>53</v>
      </c>
      <c r="E24" s="36" t="s">
        <v>22</v>
      </c>
    </row>
    <row r="25" spans="2:5" ht="7" customHeight="1" x14ac:dyDescent="0.2">
      <c r="B25" s="27"/>
      <c r="C25" s="23"/>
      <c r="D25" s="22"/>
    </row>
    <row r="26" spans="2:5" x14ac:dyDescent="0.2">
      <c r="B26" s="31"/>
      <c r="C26" s="23"/>
      <c r="D26" s="22"/>
    </row>
    <row r="27" spans="2:5" x14ac:dyDescent="0.2">
      <c r="B27" s="32" t="s">
        <v>12</v>
      </c>
      <c r="C27" s="23"/>
      <c r="D27" s="33" t="s">
        <v>59</v>
      </c>
      <c r="E27" s="12"/>
    </row>
    <row r="28" spans="2:5" x14ac:dyDescent="0.2">
      <c r="B28" s="32"/>
      <c r="C28" s="23"/>
      <c r="D28" s="32"/>
    </row>
    <row r="29" spans="2:5" x14ac:dyDescent="0.2">
      <c r="B29" s="32"/>
      <c r="C29" s="23"/>
      <c r="D29" s="32"/>
    </row>
    <row r="30" spans="2:5" x14ac:dyDescent="0.2">
      <c r="B30" s="32" t="s">
        <v>13</v>
      </c>
      <c r="C30" s="23"/>
      <c r="D30" s="34" t="s">
        <v>60</v>
      </c>
      <c r="E30" s="12"/>
    </row>
    <row r="31" spans="2:5" x14ac:dyDescent="0.2">
      <c r="B31" s="22"/>
      <c r="C31" s="23"/>
      <c r="D31" s="22"/>
    </row>
    <row r="33" spans="2:4" x14ac:dyDescent="0.2">
      <c r="B33" s="26"/>
    </row>
    <row r="38" spans="2:4" ht="17" x14ac:dyDescent="0.2">
      <c r="C38" s="7"/>
      <c r="D38" s="7"/>
    </row>
    <row r="39" spans="2:4" x14ac:dyDescent="0.2">
      <c r="C39" s="1"/>
      <c r="D39" s="6"/>
    </row>
    <row r="40" spans="2:4" x14ac:dyDescent="0.2">
      <c r="C40" s="8"/>
      <c r="D40" s="8"/>
    </row>
    <row r="41" spans="2:4" x14ac:dyDescent="0.2">
      <c r="C41" s="9"/>
      <c r="D41" s="9"/>
    </row>
    <row r="42" spans="2:4" x14ac:dyDescent="0.2">
      <c r="C42" s="1"/>
      <c r="D42" s="6"/>
    </row>
    <row r="43" spans="2:4" ht="16" x14ac:dyDescent="0.2">
      <c r="C43" s="20"/>
      <c r="D43" s="20"/>
    </row>
    <row r="44" spans="2:4" ht="16" x14ac:dyDescent="0.2">
      <c r="C44" s="10"/>
      <c r="D44" s="10"/>
    </row>
  </sheetData>
  <mergeCells count="5">
    <mergeCell ref="D2:E2"/>
    <mergeCell ref="D4:E4"/>
    <mergeCell ref="D5:E5"/>
    <mergeCell ref="D6:E6"/>
    <mergeCell ref="D3:E3"/>
  </mergeCells>
  <conditionalFormatting sqref="C21:C24 C9:C15">
    <cfRule type="duplicateValues" dxfId="0" priority="56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4"/>
  <sheetViews>
    <sheetView zoomScale="150" zoomScaleNormal="150" workbookViewId="0">
      <selection activeCell="A25" sqref="A25:XFD88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5" customHeight="1" x14ac:dyDescent="0.2">
      <c r="C1" s="62"/>
      <c r="D1" s="62"/>
      <c r="E1" s="1"/>
      <c r="F1" s="62"/>
    </row>
    <row r="2" spans="2:7" ht="21" customHeight="1" x14ac:dyDescent="0.2">
      <c r="C2" s="62"/>
      <c r="D2" s="102" t="s">
        <v>17</v>
      </c>
      <c r="E2" s="102"/>
      <c r="F2" s="102"/>
      <c r="G2" s="102"/>
    </row>
    <row r="3" spans="2:7" ht="8" customHeight="1" x14ac:dyDescent="0.2">
      <c r="C3" s="62"/>
      <c r="D3" s="62"/>
      <c r="E3" s="102"/>
      <c r="F3" s="102"/>
    </row>
    <row r="4" spans="2:7" ht="14" customHeight="1" x14ac:dyDescent="0.2">
      <c r="C4" s="62"/>
      <c r="D4" s="103" t="s">
        <v>63</v>
      </c>
      <c r="E4" s="103"/>
      <c r="F4" s="103"/>
      <c r="G4" s="103"/>
    </row>
    <row r="5" spans="2:7" ht="19" customHeight="1" x14ac:dyDescent="0.2">
      <c r="C5" s="62"/>
      <c r="D5" s="104" t="s">
        <v>18</v>
      </c>
      <c r="E5" s="104"/>
      <c r="F5" s="104"/>
      <c r="G5" s="104"/>
    </row>
    <row r="6" spans="2:7" ht="18" customHeight="1" x14ac:dyDescent="0.2">
      <c r="C6" s="62"/>
      <c r="D6" s="105" t="s">
        <v>38</v>
      </c>
      <c r="E6" s="105"/>
      <c r="F6" s="105"/>
      <c r="G6" s="105"/>
    </row>
    <row r="7" spans="2:7" ht="8" customHeight="1" x14ac:dyDescent="0.2">
      <c r="C7" s="62"/>
      <c r="D7" s="62"/>
      <c r="E7" s="63"/>
      <c r="F7" s="62"/>
    </row>
    <row r="8" spans="2:7" s="4" customFormat="1" ht="31" customHeight="1" x14ac:dyDescent="0.2">
      <c r="B8" s="24" t="s">
        <v>2</v>
      </c>
      <c r="C8" s="24" t="s">
        <v>1</v>
      </c>
      <c r="D8" s="24" t="s">
        <v>0</v>
      </c>
      <c r="E8" s="24" t="s">
        <v>4</v>
      </c>
      <c r="F8" s="24" t="s">
        <v>5</v>
      </c>
      <c r="G8" s="24" t="s">
        <v>9</v>
      </c>
    </row>
    <row r="9" spans="2:7" x14ac:dyDescent="0.2">
      <c r="B9" s="23">
        <v>1</v>
      </c>
      <c r="C9" s="23">
        <v>69</v>
      </c>
      <c r="D9" s="30" t="s">
        <v>52</v>
      </c>
      <c r="E9" s="16">
        <v>50</v>
      </c>
      <c r="F9" s="17">
        <v>79</v>
      </c>
      <c r="G9" s="25">
        <v>79</v>
      </c>
    </row>
    <row r="10" spans="2:7" x14ac:dyDescent="0.2">
      <c r="B10" s="23">
        <v>2</v>
      </c>
      <c r="C10" s="23">
        <v>29</v>
      </c>
      <c r="D10" s="30" t="s">
        <v>31</v>
      </c>
      <c r="E10" s="16">
        <v>75</v>
      </c>
      <c r="F10" s="17">
        <v>67</v>
      </c>
      <c r="G10" s="28">
        <v>75</v>
      </c>
    </row>
    <row r="11" spans="2:7" x14ac:dyDescent="0.2">
      <c r="B11" s="23">
        <v>3</v>
      </c>
      <c r="C11" s="23">
        <v>7</v>
      </c>
      <c r="D11" s="30" t="s">
        <v>24</v>
      </c>
      <c r="E11" s="16">
        <v>69</v>
      </c>
      <c r="F11" s="17">
        <v>74</v>
      </c>
      <c r="G11" s="28">
        <v>74</v>
      </c>
    </row>
    <row r="12" spans="2:7" x14ac:dyDescent="0.2">
      <c r="B12" s="23">
        <v>4</v>
      </c>
      <c r="C12" s="23">
        <v>22</v>
      </c>
      <c r="D12" s="30" t="s">
        <v>26</v>
      </c>
      <c r="E12" s="16">
        <v>61</v>
      </c>
      <c r="F12" s="17">
        <v>69</v>
      </c>
      <c r="G12" s="28">
        <v>69</v>
      </c>
    </row>
    <row r="13" spans="2:7" x14ac:dyDescent="0.2">
      <c r="B13" s="23">
        <v>5</v>
      </c>
      <c r="C13" s="23">
        <v>95</v>
      </c>
      <c r="D13" s="30" t="s">
        <v>53</v>
      </c>
      <c r="E13" s="16">
        <v>63</v>
      </c>
      <c r="F13" s="17">
        <v>47</v>
      </c>
      <c r="G13" s="28">
        <v>63</v>
      </c>
    </row>
    <row r="14" spans="2:7" x14ac:dyDescent="0.2">
      <c r="B14" s="23">
        <v>6</v>
      </c>
      <c r="C14" s="23">
        <v>66</v>
      </c>
      <c r="D14" s="30" t="s">
        <v>32</v>
      </c>
      <c r="E14" s="16">
        <v>54</v>
      </c>
      <c r="F14" s="17">
        <v>60</v>
      </c>
      <c r="G14" s="28">
        <v>60</v>
      </c>
    </row>
    <row r="15" spans="2:7" x14ac:dyDescent="0.2">
      <c r="B15" s="23">
        <v>7</v>
      </c>
      <c r="C15" s="23">
        <v>27</v>
      </c>
      <c r="D15" s="30" t="s">
        <v>30</v>
      </c>
      <c r="E15" s="16">
        <v>41</v>
      </c>
      <c r="F15" s="17">
        <v>57</v>
      </c>
      <c r="G15" s="28">
        <v>57</v>
      </c>
    </row>
    <row r="16" spans="2:7" x14ac:dyDescent="0.2">
      <c r="B16" s="23">
        <v>8</v>
      </c>
      <c r="C16" s="23">
        <v>8</v>
      </c>
      <c r="D16" s="30" t="s">
        <v>23</v>
      </c>
      <c r="E16" s="16">
        <v>54</v>
      </c>
      <c r="F16" s="17">
        <v>49</v>
      </c>
      <c r="G16" s="28">
        <v>54</v>
      </c>
    </row>
    <row r="17" spans="2:7" x14ac:dyDescent="0.2">
      <c r="B17" s="44">
        <v>9</v>
      </c>
      <c r="C17" s="44">
        <v>94</v>
      </c>
      <c r="D17" s="45" t="s">
        <v>54</v>
      </c>
      <c r="E17" s="16">
        <v>51</v>
      </c>
      <c r="F17" s="17">
        <v>48</v>
      </c>
      <c r="G17" s="46">
        <v>51</v>
      </c>
    </row>
    <row r="18" spans="2:7" x14ac:dyDescent="0.2">
      <c r="B18" s="23">
        <v>10</v>
      </c>
      <c r="C18" s="23">
        <v>19</v>
      </c>
      <c r="D18" s="30" t="s">
        <v>55</v>
      </c>
      <c r="E18" s="16">
        <v>48</v>
      </c>
      <c r="F18" s="17">
        <v>51</v>
      </c>
      <c r="G18" s="28">
        <v>51</v>
      </c>
    </row>
    <row r="19" spans="2:7" x14ac:dyDescent="0.2">
      <c r="B19" s="23">
        <v>11</v>
      </c>
      <c r="C19" s="23">
        <v>24</v>
      </c>
      <c r="D19" s="30" t="s">
        <v>28</v>
      </c>
      <c r="E19" s="16">
        <v>35</v>
      </c>
      <c r="F19" s="17">
        <v>51</v>
      </c>
      <c r="G19" s="28">
        <v>51</v>
      </c>
    </row>
    <row r="20" spans="2:7" x14ac:dyDescent="0.2">
      <c r="B20" s="23">
        <v>12</v>
      </c>
      <c r="C20" s="23">
        <v>70</v>
      </c>
      <c r="D20" s="30" t="s">
        <v>61</v>
      </c>
      <c r="E20" s="16">
        <v>33</v>
      </c>
      <c r="F20" s="17">
        <v>45</v>
      </c>
      <c r="G20" s="28">
        <v>45</v>
      </c>
    </row>
    <row r="21" spans="2:7" x14ac:dyDescent="0.2">
      <c r="B21" s="88">
        <v>13</v>
      </c>
      <c r="C21" s="88">
        <v>25</v>
      </c>
      <c r="D21" s="89" t="s">
        <v>27</v>
      </c>
      <c r="E21" s="90">
        <v>44</v>
      </c>
      <c r="F21" s="91">
        <v>41</v>
      </c>
      <c r="G21" s="92">
        <v>44</v>
      </c>
    </row>
    <row r="22" spans="2:7" x14ac:dyDescent="0.2">
      <c r="B22" s="23">
        <v>14</v>
      </c>
      <c r="C22" s="23">
        <v>5</v>
      </c>
      <c r="D22" s="30" t="s">
        <v>56</v>
      </c>
      <c r="E22" s="16">
        <v>10</v>
      </c>
      <c r="F22" s="17">
        <v>11</v>
      </c>
      <c r="G22" s="28">
        <v>11</v>
      </c>
    </row>
    <row r="23" spans="2:7" x14ac:dyDescent="0.2">
      <c r="B23" s="23">
        <v>15</v>
      </c>
      <c r="C23" s="23">
        <v>48</v>
      </c>
      <c r="D23" s="30" t="s">
        <v>57</v>
      </c>
      <c r="E23" s="16">
        <v>0</v>
      </c>
      <c r="F23" s="17">
        <v>0</v>
      </c>
      <c r="G23" s="28">
        <v>0</v>
      </c>
    </row>
    <row r="24" spans="2:7" x14ac:dyDescent="0.2">
      <c r="B24" s="23">
        <v>16</v>
      </c>
      <c r="C24" s="23">
        <v>44</v>
      </c>
      <c r="D24" s="30" t="s">
        <v>58</v>
      </c>
      <c r="E24" s="16">
        <v>0</v>
      </c>
      <c r="F24" s="17">
        <v>0</v>
      </c>
      <c r="G24" s="28">
        <v>0</v>
      </c>
    </row>
    <row r="25" spans="2:7" ht="9" customHeight="1" x14ac:dyDescent="0.2">
      <c r="B25" s="27"/>
      <c r="C25" s="23"/>
      <c r="D25" s="22"/>
    </row>
    <row r="26" spans="2:7" x14ac:dyDescent="0.2">
      <c r="B26" s="31"/>
      <c r="C26" s="23"/>
      <c r="D26" s="22"/>
    </row>
    <row r="27" spans="2:7" x14ac:dyDescent="0.2">
      <c r="B27" s="32" t="s">
        <v>12</v>
      </c>
      <c r="C27" s="23"/>
      <c r="D27" s="22"/>
      <c r="E27" s="1"/>
      <c r="F27" s="13" t="s">
        <v>62</v>
      </c>
    </row>
    <row r="28" spans="2:7" x14ac:dyDescent="0.2">
      <c r="B28" s="32"/>
      <c r="C28" s="23"/>
      <c r="D28" s="32"/>
      <c r="E28" s="1"/>
      <c r="F28" s="3"/>
    </row>
    <row r="29" spans="2:7" x14ac:dyDescent="0.2">
      <c r="B29" s="32"/>
      <c r="C29" s="23"/>
      <c r="D29" s="32"/>
      <c r="E29" s="1"/>
      <c r="F29" s="3"/>
    </row>
    <row r="30" spans="2:7" x14ac:dyDescent="0.2">
      <c r="B30" s="32" t="s">
        <v>13</v>
      </c>
      <c r="C30" s="23"/>
      <c r="D30" s="22"/>
      <c r="E30" s="1"/>
      <c r="F30" s="14" t="s">
        <v>60</v>
      </c>
    </row>
    <row r="31" spans="2:7" x14ac:dyDescent="0.2">
      <c r="B31" s="22"/>
      <c r="C31" s="23"/>
      <c r="D31" s="22"/>
    </row>
    <row r="32" spans="2:7" x14ac:dyDescent="0.2">
      <c r="B32" s="22"/>
      <c r="C32" s="23"/>
      <c r="D32" s="22"/>
    </row>
    <row r="33" spans="2:4" x14ac:dyDescent="0.2">
      <c r="B33" s="22"/>
      <c r="C33" s="23"/>
      <c r="D33" s="22"/>
    </row>
    <row r="34" spans="2:4" x14ac:dyDescent="0.2">
      <c r="B34" s="22"/>
      <c r="C34" s="23"/>
      <c r="D34" s="22"/>
    </row>
    <row r="35" spans="2:4" x14ac:dyDescent="0.2">
      <c r="B35" s="22"/>
      <c r="C35" s="23"/>
      <c r="D35" s="22"/>
    </row>
    <row r="36" spans="2:4" x14ac:dyDescent="0.2">
      <c r="B36" s="22"/>
      <c r="C36" s="23"/>
      <c r="D36" s="22"/>
    </row>
    <row r="38" spans="2:4" ht="17" x14ac:dyDescent="0.2">
      <c r="C38" s="7"/>
      <c r="D38" s="7"/>
    </row>
    <row r="39" spans="2:4" x14ac:dyDescent="0.2">
      <c r="C39" s="1"/>
      <c r="D39" s="6"/>
    </row>
    <row r="40" spans="2:4" x14ac:dyDescent="0.2">
      <c r="C40" s="8"/>
      <c r="D40" s="8"/>
    </row>
    <row r="41" spans="2:4" x14ac:dyDescent="0.2">
      <c r="C41" s="9"/>
      <c r="D41" s="9"/>
    </row>
    <row r="42" spans="2:4" x14ac:dyDescent="0.2">
      <c r="C42" s="1"/>
      <c r="D42" s="6"/>
    </row>
    <row r="43" spans="2:4" ht="16" x14ac:dyDescent="0.2">
      <c r="C43" s="20"/>
      <c r="D43" s="20"/>
    </row>
    <row r="44" spans="2:4" ht="16" x14ac:dyDescent="0.2">
      <c r="C44" s="10"/>
      <c r="D44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sheetPr>
    <pageSetUpPr fitToPage="1"/>
  </sheetPr>
  <dimension ref="A1:X40"/>
  <sheetViews>
    <sheetView zoomScale="90" zoomScaleNormal="90" workbookViewId="0">
      <selection activeCell="R41" sqref="R41"/>
    </sheetView>
  </sheetViews>
  <sheetFormatPr baseColWidth="10" defaultColWidth="11" defaultRowHeight="15" x14ac:dyDescent="0.2"/>
  <cols>
    <col min="1" max="2" width="4" style="28" customWidth="1"/>
    <col min="3" max="3" width="16.5" style="1" customWidth="1"/>
    <col min="4" max="5" width="4" style="28" customWidth="1"/>
    <col min="6" max="6" width="16.5" style="1" customWidth="1"/>
    <col min="7" max="7" width="4" style="28" customWidth="1"/>
    <col min="8" max="8" width="5.33203125" style="28" bestFit="1" customWidth="1"/>
    <col min="9" max="9" width="16.5" style="1" customWidth="1"/>
    <col min="10" max="11" width="4" style="28" customWidth="1"/>
    <col min="12" max="12" width="16.5" style="1" customWidth="1"/>
    <col min="13" max="14" width="4" style="28" customWidth="1"/>
    <col min="15" max="15" width="16.5" style="1" customWidth="1"/>
    <col min="16" max="17" width="4" style="28" customWidth="1"/>
    <col min="18" max="18" width="16.5" style="1" customWidth="1"/>
    <col min="19" max="20" width="4" style="28" customWidth="1"/>
    <col min="21" max="21" width="16.5" style="1" customWidth="1"/>
    <col min="22" max="16384" width="11" style="1"/>
  </cols>
  <sheetData>
    <row r="1" spans="1:24" s="11" customFormat="1" ht="14" x14ac:dyDescent="0.2">
      <c r="A1" s="42"/>
      <c r="B1" s="42"/>
      <c r="C1" s="43"/>
      <c r="D1" s="42"/>
      <c r="E1" s="42"/>
      <c r="F1" s="43"/>
      <c r="G1" s="42"/>
      <c r="H1" s="42"/>
      <c r="J1" s="42"/>
      <c r="K1" s="42"/>
      <c r="L1" s="43"/>
      <c r="M1" s="42"/>
      <c r="N1" s="42"/>
      <c r="O1" s="43"/>
      <c r="R1" s="43"/>
    </row>
    <row r="2" spans="1:24" s="11" customFormat="1" ht="17" x14ac:dyDescent="0.2">
      <c r="A2" s="42"/>
      <c r="B2" s="42"/>
      <c r="C2" s="43"/>
      <c r="D2" s="42"/>
      <c r="F2" s="48"/>
      <c r="G2" s="48"/>
      <c r="H2" s="48"/>
      <c r="I2" s="102" t="s">
        <v>17</v>
      </c>
      <c r="J2" s="102"/>
      <c r="K2" s="102"/>
      <c r="L2" s="102"/>
      <c r="M2" s="102"/>
      <c r="N2" s="102"/>
      <c r="O2" s="102"/>
      <c r="P2" s="102"/>
      <c r="Q2" s="58"/>
      <c r="R2" s="58"/>
      <c r="S2" s="58"/>
    </row>
    <row r="3" spans="1:24" s="11" customFormat="1" x14ac:dyDescent="0.2">
      <c r="A3" s="42"/>
      <c r="B3" s="42"/>
      <c r="C3" s="43"/>
      <c r="D3" s="42"/>
      <c r="F3" s="43"/>
      <c r="G3" s="42"/>
      <c r="H3" s="42"/>
      <c r="I3" s="103" t="s">
        <v>63</v>
      </c>
      <c r="J3" s="103"/>
      <c r="K3" s="103"/>
      <c r="L3" s="103"/>
      <c r="M3" s="103"/>
      <c r="N3" s="103"/>
      <c r="O3" s="103"/>
      <c r="P3" s="103"/>
      <c r="Q3" s="29"/>
      <c r="R3" s="29"/>
      <c r="S3" s="29"/>
    </row>
    <row r="4" spans="1:24" s="11" customFormat="1" ht="8" customHeight="1" x14ac:dyDescent="0.2">
      <c r="A4" s="42"/>
      <c r="B4" s="42"/>
      <c r="C4" s="43"/>
      <c r="D4" s="42"/>
      <c r="F4" s="21"/>
      <c r="G4" s="21"/>
      <c r="H4" s="21"/>
      <c r="I4" s="64"/>
      <c r="J4" s="19"/>
      <c r="K4" s="64"/>
      <c r="L4" s="64"/>
      <c r="M4" s="18"/>
      <c r="N4" s="64"/>
      <c r="O4" s="64"/>
      <c r="P4" s="19"/>
      <c r="Q4" s="64"/>
      <c r="R4" s="64"/>
      <c r="S4" s="19"/>
    </row>
    <row r="5" spans="1:24" ht="17" x14ac:dyDescent="0.2">
      <c r="I5" s="107" t="s">
        <v>38</v>
      </c>
      <c r="J5" s="107"/>
      <c r="K5" s="107"/>
      <c r="L5" s="107"/>
      <c r="M5" s="107"/>
      <c r="N5" s="107"/>
      <c r="O5" s="107"/>
      <c r="P5" s="107"/>
      <c r="Q5" s="58"/>
      <c r="R5" s="58"/>
      <c r="S5" s="58"/>
    </row>
    <row r="6" spans="1:24" s="51" customFormat="1" ht="16" x14ac:dyDescent="0.2">
      <c r="A6" s="105" t="s">
        <v>6</v>
      </c>
      <c r="B6" s="105"/>
      <c r="C6" s="105"/>
      <c r="D6" s="105" t="s">
        <v>7</v>
      </c>
      <c r="E6" s="105"/>
      <c r="F6" s="105"/>
      <c r="G6" s="105" t="s">
        <v>8</v>
      </c>
      <c r="H6" s="105"/>
      <c r="I6" s="105"/>
      <c r="J6" s="63"/>
      <c r="K6" s="63"/>
      <c r="L6" s="50"/>
      <c r="M6" s="105" t="s">
        <v>8</v>
      </c>
      <c r="N6" s="105"/>
      <c r="O6" s="105"/>
      <c r="P6" s="105" t="s">
        <v>7</v>
      </c>
      <c r="Q6" s="105"/>
      <c r="R6" s="105"/>
      <c r="S6" s="105" t="s">
        <v>6</v>
      </c>
      <c r="T6" s="105"/>
      <c r="U6" s="105"/>
    </row>
    <row r="7" spans="1:24" s="11" customFormat="1" ht="14" x14ac:dyDescent="0.2">
      <c r="A7" s="49"/>
      <c r="B7" s="49"/>
      <c r="C7" s="49"/>
      <c r="D7" s="49"/>
      <c r="E7" s="49"/>
      <c r="F7" s="49"/>
      <c r="G7" s="49"/>
      <c r="H7" s="49"/>
      <c r="I7" s="49"/>
      <c r="J7" s="52"/>
      <c r="K7" s="52"/>
      <c r="L7" s="21"/>
      <c r="M7" s="49"/>
      <c r="N7" s="49"/>
      <c r="O7" s="49"/>
      <c r="P7" s="49"/>
      <c r="Q7" s="49"/>
      <c r="R7" s="49"/>
      <c r="S7" s="49"/>
      <c r="T7" s="49"/>
      <c r="U7" s="49"/>
    </row>
    <row r="8" spans="1:24" s="11" customFormat="1" ht="17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52"/>
      <c r="K8" s="52"/>
      <c r="L8" s="21"/>
      <c r="M8" s="49"/>
      <c r="N8" s="49"/>
      <c r="O8" s="49"/>
      <c r="P8" s="49"/>
      <c r="Q8" s="49"/>
      <c r="R8" s="49"/>
      <c r="S8" s="49"/>
      <c r="T8" s="60"/>
      <c r="U8" s="60"/>
    </row>
    <row r="9" spans="1:24" s="11" customFormat="1" ht="17" customHeight="1" x14ac:dyDescent="0.2">
      <c r="A9" s="42"/>
      <c r="B9" s="42"/>
      <c r="D9" s="49"/>
      <c r="E9" s="49"/>
      <c r="F9" s="49"/>
      <c r="G9" s="49"/>
      <c r="H9" s="49"/>
      <c r="I9" s="49"/>
      <c r="J9" s="52"/>
      <c r="K9" s="52"/>
      <c r="L9" s="21"/>
      <c r="M9" s="49"/>
      <c r="N9" s="49"/>
      <c r="O9" s="49"/>
      <c r="P9" s="49"/>
      <c r="Q9" s="49"/>
      <c r="R9" s="49"/>
      <c r="S9" s="49"/>
      <c r="T9" s="60"/>
      <c r="U9" s="60"/>
    </row>
    <row r="10" spans="1:24" s="11" customFormat="1" ht="17" customHeight="1" x14ac:dyDescent="0.2">
      <c r="A10" s="53">
        <v>1</v>
      </c>
      <c r="B10" s="47">
        <f>IF(INDEX(Table135[[Nr.p.k.]:[Vārds, Uzvārds]],'TOP16'!A10,2)&lt;&gt;0, INDEX(Table135[[Nr.p.k.]:[Vārds, Uzvārds]],'TOP16'!A10,2), "")</f>
        <v>69</v>
      </c>
      <c r="C10" s="47" t="str">
        <f>IF(INDEX(Table135[[Nr.p.k.]:[Vārds, Uzvārds]],'TOP16'!A10,3)&lt;&gt;0, INDEX(Table135[[Nr.p.k.]:[Vārds, Uzvārds]],'TOP16'!A10,3), "")</f>
        <v>Kaspars Svīkulis</v>
      </c>
      <c r="D10" s="42"/>
      <c r="E10" s="42"/>
      <c r="G10" s="42"/>
      <c r="H10" s="42"/>
      <c r="J10" s="42"/>
      <c r="K10" s="42"/>
      <c r="M10" s="42"/>
      <c r="N10" s="42"/>
      <c r="P10" s="42"/>
      <c r="Q10" s="42"/>
      <c r="S10" s="53">
        <v>2</v>
      </c>
      <c r="T10" s="47">
        <f>IF(INDEX(Table135[[Nr.p.k.]:[Vārds, Uzvārds]],'TOP16'!S10,2)&lt;&gt;0, INDEX(Table135[[Nr.p.k.]:[Vārds, Uzvārds]],'TOP16'!S10,2), "")</f>
        <v>29</v>
      </c>
      <c r="U10" s="47" t="str">
        <f>IF(INDEX(Table135[[Nr.p.k.]:[Vārds, Uzvārds]],'TOP16'!S10,3)&lt;&gt;0, INDEX(Table135[[Nr.p.k.]:[Vārds, Uzvārds]],'TOP16'!S10,3), "")</f>
        <v>Adrians Kiršblūms</v>
      </c>
    </row>
    <row r="11" spans="1:24" s="11" customFormat="1" ht="17" customHeight="1" x14ac:dyDescent="0.2">
      <c r="A11" s="53">
        <v>16</v>
      </c>
      <c r="B11" s="59"/>
      <c r="C11" s="59"/>
      <c r="D11" s="42"/>
      <c r="E11" s="42"/>
      <c r="G11" s="42"/>
      <c r="H11" s="42"/>
      <c r="J11" s="42"/>
      <c r="K11" s="42"/>
      <c r="M11" s="42"/>
      <c r="N11" s="42"/>
      <c r="P11" s="42"/>
      <c r="Q11" s="42"/>
      <c r="S11" s="53">
        <v>15</v>
      </c>
      <c r="T11" s="59"/>
      <c r="U11" s="59"/>
      <c r="W11" s="28"/>
      <c r="X11" s="28"/>
    </row>
    <row r="12" spans="1:24" s="11" customFormat="1" ht="17" customHeight="1" x14ac:dyDescent="0.2">
      <c r="A12" s="42"/>
      <c r="B12" s="64"/>
      <c r="C12" s="80"/>
      <c r="D12" s="42"/>
      <c r="E12" s="42"/>
      <c r="G12" s="42"/>
      <c r="H12" s="42"/>
      <c r="J12" s="42"/>
      <c r="K12" s="42"/>
      <c r="M12" s="42"/>
      <c r="N12" s="42"/>
      <c r="P12" s="42"/>
      <c r="Q12" s="42"/>
      <c r="S12" s="55"/>
      <c r="T12" s="18"/>
      <c r="U12" s="18"/>
      <c r="W12" s="1"/>
      <c r="X12" s="1"/>
    </row>
    <row r="13" spans="1:24" s="11" customFormat="1" ht="17" customHeight="1" x14ac:dyDescent="0.2">
      <c r="A13" s="42"/>
      <c r="B13" s="64"/>
      <c r="C13" s="18"/>
      <c r="D13" s="56"/>
      <c r="E13" s="42"/>
      <c r="G13" s="42"/>
      <c r="H13" s="42"/>
      <c r="J13" s="42"/>
      <c r="K13" s="42"/>
      <c r="M13" s="42"/>
      <c r="N13" s="42"/>
      <c r="P13" s="42"/>
      <c r="Q13" s="42"/>
      <c r="S13" s="57"/>
      <c r="T13" s="64"/>
      <c r="U13" s="18"/>
      <c r="W13" s="1"/>
      <c r="X13" s="1"/>
    </row>
    <row r="14" spans="1:24" s="11" customFormat="1" ht="17" customHeight="1" x14ac:dyDescent="0.2">
      <c r="A14" s="42"/>
      <c r="B14" s="18"/>
      <c r="C14" s="18"/>
      <c r="D14" s="53">
        <v>1</v>
      </c>
      <c r="E14" s="47">
        <f>IF(INDEX(Table135[[Nr.p.k.]:[Vārds, Uzvārds]],'TOP16'!D14,2)&lt;&gt;0, INDEX(Table135[[Nr.p.k.]:[Vārds, Uzvārds]],'TOP16'!D14,2), "")</f>
        <v>69</v>
      </c>
      <c r="F14" s="47" t="str">
        <f>IF(INDEX(Table135[[Nr.p.k.]:[Vārds, Uzvārds]],'TOP16'!D14,3)&lt;&gt;0, INDEX(Table135[[Nr.p.k.]:[Vārds, Uzvārds]],'TOP16'!D14,3), "")</f>
        <v>Kaspars Svīkulis</v>
      </c>
      <c r="G14" s="42"/>
      <c r="H14" s="42"/>
      <c r="J14" s="42"/>
      <c r="K14" s="42"/>
      <c r="M14" s="42"/>
      <c r="N14" s="42"/>
      <c r="P14" s="53">
        <v>2</v>
      </c>
      <c r="Q14" s="47">
        <f>IF(INDEX(Table135[[Nr.p.k.]:[Vārds, Uzvārds]],'TOP16'!P14,2)&lt;&gt;0, INDEX(Table135[[Nr.p.k.]:[Vārds, Uzvārds]],'TOP16'!P14,2), "")</f>
        <v>29</v>
      </c>
      <c r="R14" s="47" t="str">
        <f>IF(INDEX(Table135[[Nr.p.k.]:[Vārds, Uzvārds]],'TOP16'!P14,3)&lt;&gt;0, INDEX(Table135[[Nr.p.k.]:[Vārds, Uzvārds]],'TOP16'!P14,3), "")</f>
        <v>Adrians Kiršblūms</v>
      </c>
      <c r="S14" s="42"/>
      <c r="T14" s="64"/>
      <c r="U14" s="18"/>
      <c r="W14" s="1"/>
      <c r="X14" s="1"/>
    </row>
    <row r="15" spans="1:24" s="11" customFormat="1" ht="17" customHeight="1" x14ac:dyDescent="0.2">
      <c r="A15" s="42"/>
      <c r="B15" s="64"/>
      <c r="C15" s="18"/>
      <c r="D15" s="53">
        <v>8</v>
      </c>
      <c r="E15" s="47">
        <f>IF(INDEX(Table135[[Nr.p.k.]:[Vārds, Uzvārds]],'TOP16'!D15,2)&lt;&gt;0, INDEX(Table135[[Nr.p.k.]:[Vārds, Uzvārds]],'TOP16'!D15,2), "")</f>
        <v>8</v>
      </c>
      <c r="F15" s="47" t="str">
        <f>IF(INDEX(Table135[[Nr.p.k.]:[Vārds, Uzvārds]],'TOP16'!D15,3)&lt;&gt;0, INDEX(Table135[[Nr.p.k.]:[Vārds, Uzvārds]],'TOP16'!D15,3), "")</f>
        <v>Mārtiņš Immermanis</v>
      </c>
      <c r="G15" s="42"/>
      <c r="H15" s="42"/>
      <c r="J15" s="42"/>
      <c r="K15" s="42"/>
      <c r="M15" s="42"/>
      <c r="N15" s="42"/>
      <c r="P15" s="53">
        <v>7</v>
      </c>
      <c r="Q15" s="47">
        <f>IF(INDEX(Table135[[Nr.p.k.]:[Vārds, Uzvārds]],'TOP16'!P15,2)&lt;&gt;0, INDEX(Table135[[Nr.p.k.]:[Vārds, Uzvārds]],'TOP16'!P15,2), "")</f>
        <v>27</v>
      </c>
      <c r="R15" s="47" t="str">
        <f>IF(INDEX(Table135[[Nr.p.k.]:[Vārds, Uzvārds]],'TOP16'!P15,3)&lt;&gt;0, INDEX(Table135[[Nr.p.k.]:[Vārds, Uzvārds]],'TOP16'!P15,3), "")</f>
        <v>Raivo Jurovs</v>
      </c>
      <c r="S15" s="42"/>
      <c r="T15" s="64"/>
      <c r="U15" s="18"/>
      <c r="W15" s="1"/>
      <c r="X15" s="1"/>
    </row>
    <row r="16" spans="1:24" s="11" customFormat="1" ht="17" customHeight="1" x14ac:dyDescent="0.2">
      <c r="A16" s="42"/>
      <c r="B16" s="64"/>
      <c r="C16" s="18"/>
      <c r="D16" s="57"/>
      <c r="E16" s="42"/>
      <c r="G16" s="57"/>
      <c r="H16" s="42"/>
      <c r="J16" s="106" t="s">
        <v>19</v>
      </c>
      <c r="K16" s="106"/>
      <c r="L16" s="106"/>
      <c r="M16" s="42"/>
      <c r="N16" s="42"/>
      <c r="P16" s="55"/>
      <c r="Q16" s="42"/>
      <c r="S16" s="57"/>
      <c r="T16" s="64"/>
      <c r="U16" s="18"/>
      <c r="W16" s="28"/>
      <c r="X16" s="1"/>
    </row>
    <row r="17" spans="1:24" s="11" customFormat="1" ht="17" customHeight="1" x14ac:dyDescent="0.2">
      <c r="A17" s="53">
        <v>8</v>
      </c>
      <c r="B17" s="47">
        <f>IF(INDEX(Table135[[Nr.p.k.]:[Vārds, Uzvārds]],'TOP16'!A17,2)&lt;&gt;0, INDEX(Table135[[Nr.p.k.]:[Vārds, Uzvārds]],'TOP16'!A17,2), "")</f>
        <v>8</v>
      </c>
      <c r="C17" s="47" t="str">
        <f>IF(INDEX(Table135[[Nr.p.k.]:[Vārds, Uzvārds]],'TOP16'!A17,3)&lt;&gt;0, INDEX(Table135[[Nr.p.k.]:[Vārds, Uzvārds]],'TOP16'!A17,3), "")</f>
        <v>Mārtiņš Immermanis</v>
      </c>
      <c r="D17" s="42"/>
      <c r="E17" s="42"/>
      <c r="G17" s="57"/>
      <c r="H17" s="42"/>
      <c r="J17" s="53">
        <v>2</v>
      </c>
      <c r="K17" s="47">
        <f>IF(INDEX(Table135[[Nr.p.k.]:[Vārds, Uzvārds]],'TOP16'!J17,2)&lt;&gt;0, INDEX(Table135[[Nr.p.k.]:[Vārds, Uzvārds]],'TOP16'!J17,2), "")</f>
        <v>29</v>
      </c>
      <c r="L17" s="47" t="str">
        <f>IF(INDEX(Table135[[Nr.p.k.]:[Vārds, Uzvārds]],'TOP16'!J17,3)&lt;&gt;0, INDEX(Table135[[Nr.p.k.]:[Vārds, Uzvārds]],'TOP16'!J17,3), "")</f>
        <v>Adrians Kiršblūms</v>
      </c>
      <c r="M17" s="42"/>
      <c r="N17" s="42"/>
      <c r="P17" s="57"/>
      <c r="Q17" s="42"/>
      <c r="S17" s="53">
        <v>7</v>
      </c>
      <c r="T17" s="47">
        <f>IF(INDEX(Table135[[Nr.p.k.]:[Vārds, Uzvārds]],'TOP16'!S17,2)&lt;&gt;0, INDEX(Table135[[Nr.p.k.]:[Vārds, Uzvārds]],'TOP16'!S17,2), "")</f>
        <v>27</v>
      </c>
      <c r="U17" s="47" t="str">
        <f>IF(INDEX(Table135[[Nr.p.k.]:[Vārds, Uzvārds]],'TOP16'!S17,3)&lt;&gt;0, INDEX(Table135[[Nr.p.k.]:[Vārds, Uzvārds]],'TOP16'!S17,3), "")</f>
        <v>Raivo Jurovs</v>
      </c>
      <c r="W17" s="28"/>
      <c r="X17" s="1"/>
    </row>
    <row r="18" spans="1:24" s="11" customFormat="1" ht="17" customHeight="1" x14ac:dyDescent="0.2">
      <c r="A18" s="53">
        <v>9</v>
      </c>
      <c r="B18" s="47">
        <f>IF(INDEX(Table135[[Nr.p.k.]:[Vārds, Uzvārds]],'TOP16'!A18,2)&lt;&gt;0, INDEX(Table135[[Nr.p.k.]:[Vārds, Uzvārds]],'TOP16'!A18,2), "")</f>
        <v>94</v>
      </c>
      <c r="C18" s="47" t="str">
        <f>IF(INDEX(Table135[[Nr.p.k.]:[Vārds, Uzvārds]],'TOP16'!A18,3)&lt;&gt;0, INDEX(Table135[[Nr.p.k.]:[Vārds, Uzvārds]],'TOP16'!A18,3), "")</f>
        <v>Ričards Ķeikulis</v>
      </c>
      <c r="D18" s="42"/>
      <c r="E18" s="42"/>
      <c r="G18" s="57"/>
      <c r="H18" s="42"/>
      <c r="J18" s="53">
        <v>13</v>
      </c>
      <c r="K18" s="47">
        <f>IF(INDEX(Table135[[Nr.p.k.]:[Vārds, Uzvārds]],'TOP16'!J18,2)&lt;&gt;0, INDEX(Table135[[Nr.p.k.]:[Vārds, Uzvārds]],'TOP16'!J18,2), "")</f>
        <v>25</v>
      </c>
      <c r="L18" s="47" t="str">
        <f>IF(INDEX(Table135[[Nr.p.k.]:[Vārds, Uzvārds]],'TOP16'!J18,3)&lt;&gt;0, INDEX(Table135[[Nr.p.k.]:[Vārds, Uzvārds]],'TOP16'!J18,3), "")</f>
        <v>Paula Jansone</v>
      </c>
      <c r="M18" s="42"/>
      <c r="N18" s="42"/>
      <c r="P18" s="57"/>
      <c r="Q18" s="42"/>
      <c r="S18" s="53">
        <v>10</v>
      </c>
      <c r="T18" s="47">
        <f>IF(INDEX(Table135[[Nr.p.k.]:[Vārds, Uzvārds]],'TOP16'!S18,2)&lt;&gt;0, INDEX(Table135[[Nr.p.k.]:[Vārds, Uzvārds]],'TOP16'!S18,2), "")</f>
        <v>19</v>
      </c>
      <c r="U18" s="47" t="str">
        <f>IF(INDEX(Table135[[Nr.p.k.]:[Vārds, Uzvārds]],'TOP16'!S18,3)&lt;&gt;0, INDEX(Table135[[Nr.p.k.]:[Vārds, Uzvārds]],'TOP16'!S18,3), "")</f>
        <v>Alise Kantāne</v>
      </c>
      <c r="W18" s="28"/>
      <c r="X18" s="1"/>
    </row>
    <row r="19" spans="1:24" s="11" customFormat="1" ht="17" customHeight="1" x14ac:dyDescent="0.2">
      <c r="A19" s="42"/>
      <c r="B19" s="64"/>
      <c r="C19" s="18"/>
      <c r="D19" s="42"/>
      <c r="E19" s="42"/>
      <c r="G19" s="57"/>
      <c r="H19" s="42"/>
      <c r="J19" s="57"/>
      <c r="K19" s="42"/>
      <c r="M19" s="56"/>
      <c r="N19" s="42"/>
      <c r="P19" s="57"/>
      <c r="Q19" s="42"/>
      <c r="S19" s="42"/>
      <c r="T19" s="64"/>
      <c r="U19" s="18"/>
      <c r="W19" s="28"/>
      <c r="X19" s="1"/>
    </row>
    <row r="20" spans="1:24" s="11" customFormat="1" ht="17" customHeight="1" x14ac:dyDescent="0.2">
      <c r="A20" s="42"/>
      <c r="B20" s="64"/>
      <c r="C20" s="18"/>
      <c r="D20" s="42"/>
      <c r="E20" s="42"/>
      <c r="G20" s="53">
        <v>8</v>
      </c>
      <c r="H20" s="47">
        <f>IF(INDEX(Table135[[Nr.p.k.]:[Vārds, Uzvārds]],'TOP16'!G20,2)&lt;&gt;0, INDEX(Table135[[Nr.p.k.]:[Vārds, Uzvārds]],'TOP16'!G20,2), "")</f>
        <v>8</v>
      </c>
      <c r="I20" s="47" t="str">
        <f>IF(INDEX(Table135[[Nr.p.k.]:[Vārds, Uzvārds]],'TOP16'!G20,3)&lt;&gt;0, INDEX(Table135[[Nr.p.k.]:[Vārds, Uzvārds]],'TOP16'!G20,3), "")</f>
        <v>Mārtiņš Immermanis</v>
      </c>
      <c r="J20" s="42"/>
      <c r="K20" s="42"/>
      <c r="M20" s="53">
        <v>2</v>
      </c>
      <c r="N20" s="47">
        <f>IF(INDEX(Table135[[Nr.p.k.]:[Vārds, Uzvārds]],'TOP16'!M20,2)&lt;&gt;0, INDEX(Table135[[Nr.p.k.]:[Vārds, Uzvārds]],'TOP16'!M20,2), "")</f>
        <v>29</v>
      </c>
      <c r="O20" s="47" t="str">
        <f>IF(INDEX(Table135[[Nr.p.k.]:[Vārds, Uzvārds]],'TOP16'!M20,3)&lt;&gt;0, INDEX(Table135[[Nr.p.k.]:[Vārds, Uzvārds]],'TOP16'!M20,3), "")</f>
        <v>Adrians Kiršblūms</v>
      </c>
      <c r="P20" s="42"/>
      <c r="Q20" s="42"/>
      <c r="S20" s="42"/>
      <c r="T20" s="64"/>
      <c r="U20" s="18"/>
      <c r="W20" s="28"/>
      <c r="X20" s="1"/>
    </row>
    <row r="21" spans="1:24" s="11" customFormat="1" ht="17" customHeight="1" x14ac:dyDescent="0.2">
      <c r="A21" s="42"/>
      <c r="B21" s="64"/>
      <c r="C21" s="18"/>
      <c r="D21" s="42"/>
      <c r="E21" s="42"/>
      <c r="G21" s="53">
        <v>13</v>
      </c>
      <c r="H21" s="47">
        <f>IF(INDEX(Table135[[Nr.p.k.]:[Vārds, Uzvārds]],'TOP16'!G21,2)&lt;&gt;0, INDEX(Table135[[Nr.p.k.]:[Vārds, Uzvārds]],'TOP16'!G21,2), "")</f>
        <v>25</v>
      </c>
      <c r="I21" s="47" t="str">
        <f>IF(INDEX(Table135[[Nr.p.k.]:[Vārds, Uzvārds]],'TOP16'!G21,3)&lt;&gt;0, INDEX(Table135[[Nr.p.k.]:[Vārds, Uzvārds]],'TOP16'!G21,3), "")</f>
        <v>Paula Jansone</v>
      </c>
      <c r="J21" s="42"/>
      <c r="K21" s="42"/>
      <c r="M21" s="53">
        <v>6</v>
      </c>
      <c r="N21" s="61">
        <f>IF(INDEX(Table135[[Nr.p.k.]:[Vārds, Uzvārds]],'TOP16'!M21,2)&lt;&gt;0, INDEX(Table135[[Nr.p.k.]:[Vārds, Uzvārds]],'TOP16'!M21,2), "")</f>
        <v>66</v>
      </c>
      <c r="O21" s="61" t="str">
        <f>IF(INDEX(Table135[[Nr.p.k.]:[Vārds, Uzvārds]],'TOP16'!M21,3)&lt;&gt;0, INDEX(Table135[[Nr.p.k.]:[Vārds, Uzvārds]],'TOP16'!M21,3), "")</f>
        <v>Emīls Hendriksons</v>
      </c>
      <c r="P21" s="42"/>
      <c r="Q21" s="42"/>
      <c r="S21" s="42"/>
      <c r="T21" s="64"/>
      <c r="U21" s="18"/>
      <c r="W21" s="28"/>
      <c r="X21" s="1"/>
    </row>
    <row r="22" spans="1:24" s="11" customFormat="1" ht="17" customHeight="1" x14ac:dyDescent="0.2">
      <c r="A22" s="42"/>
      <c r="B22" s="64"/>
      <c r="C22" s="18"/>
      <c r="D22" s="42"/>
      <c r="E22" s="42"/>
      <c r="G22" s="57"/>
      <c r="H22" s="42"/>
      <c r="J22" s="42"/>
      <c r="K22" s="42"/>
      <c r="M22" s="42"/>
      <c r="N22" s="42"/>
      <c r="O22" s="54"/>
      <c r="P22" s="42"/>
      <c r="Q22" s="42"/>
      <c r="S22" s="42"/>
      <c r="T22" s="64"/>
      <c r="U22" s="18"/>
      <c r="W22" s="28"/>
      <c r="X22" s="1"/>
    </row>
    <row r="23" spans="1:24" s="11" customFormat="1" ht="17" customHeight="1" x14ac:dyDescent="0.2">
      <c r="A23" s="42"/>
      <c r="B23" s="64"/>
      <c r="C23" s="18"/>
      <c r="D23" s="42"/>
      <c r="E23" s="42"/>
      <c r="G23" s="57"/>
      <c r="H23" s="42"/>
      <c r="J23" s="42"/>
      <c r="K23" s="42"/>
      <c r="M23" s="42"/>
      <c r="N23" s="42"/>
      <c r="P23" s="57"/>
      <c r="Q23" s="42"/>
      <c r="S23" s="42"/>
      <c r="T23" s="64"/>
      <c r="U23" s="18"/>
      <c r="W23" s="28"/>
      <c r="X23" s="1"/>
    </row>
    <row r="24" spans="1:24" s="11" customFormat="1" ht="17" customHeight="1" x14ac:dyDescent="0.2">
      <c r="A24" s="53">
        <v>4</v>
      </c>
      <c r="B24" s="47">
        <f>IF(INDEX(Table135[[Nr.p.k.]:[Vārds, Uzvārds]],'TOP16'!A24,2)&lt;&gt;0, INDEX(Table135[[Nr.p.k.]:[Vārds, Uzvārds]],'TOP16'!A24,2), "")</f>
        <v>22</v>
      </c>
      <c r="C24" s="47" t="str">
        <f>IF(INDEX(Table135[[Nr.p.k.]:[Vārds, Uzvārds]],'TOP16'!A24,3)&lt;&gt;0, INDEX(Table135[[Nr.p.k.]:[Vārds, Uzvārds]],'TOP16'!A24,3), "")</f>
        <v>Ritums Jēkabsons</v>
      </c>
      <c r="D24" s="42"/>
      <c r="E24" s="42"/>
      <c r="G24" s="57"/>
      <c r="H24" s="42"/>
      <c r="J24" s="105" t="s">
        <v>20</v>
      </c>
      <c r="K24" s="105"/>
      <c r="L24" s="105"/>
      <c r="M24" s="42"/>
      <c r="N24" s="42"/>
      <c r="P24" s="57"/>
      <c r="Q24" s="42"/>
      <c r="S24" s="53">
        <v>3</v>
      </c>
      <c r="T24" s="47">
        <f>IF(INDEX(Table135[[Nr.p.k.]:[Vārds, Uzvārds]],'TOP16'!S24,2)&lt;&gt;0, INDEX(Table135[[Nr.p.k.]:[Vārds, Uzvārds]],'TOP16'!S24,2), "")</f>
        <v>7</v>
      </c>
      <c r="U24" s="47" t="str">
        <f>IF(INDEX(Table135[[Nr.p.k.]:[Vārds, Uzvārds]],'TOP16'!S24,3)&lt;&gt;0, INDEX(Table135[[Nr.p.k.]:[Vārds, Uzvārds]],'TOP16'!S24,3), "")</f>
        <v>Harijs Labarēvičs</v>
      </c>
      <c r="W24" s="28"/>
      <c r="X24" s="1"/>
    </row>
    <row r="25" spans="1:24" s="11" customFormat="1" ht="17" customHeight="1" x14ac:dyDescent="0.2">
      <c r="A25" s="53">
        <v>13</v>
      </c>
      <c r="B25" s="47">
        <f>IF(INDEX(Table135[[Nr.p.k.]:[Vārds, Uzvārds]],'TOP16'!A25,2)&lt;&gt;0, INDEX(Table135[[Nr.p.k.]:[Vārds, Uzvārds]],'TOP16'!A25,2), "")</f>
        <v>25</v>
      </c>
      <c r="C25" s="47" t="str">
        <f>IF(INDEX(Table135[[Nr.p.k.]:[Vārds, Uzvārds]],'TOP16'!A25,3)&lt;&gt;0, INDEX(Table135[[Nr.p.k.]:[Vārds, Uzvārds]],'TOP16'!A25,3), "")</f>
        <v>Paula Jansone</v>
      </c>
      <c r="D25" s="42"/>
      <c r="E25" s="42"/>
      <c r="G25" s="57"/>
      <c r="H25" s="42"/>
      <c r="J25" s="53">
        <v>6</v>
      </c>
      <c r="K25" s="61">
        <f>IF(INDEX(Table135[[Nr.p.k.]:[Vārds, Uzvārds]],'TOP16'!J25,2)&lt;&gt;0, INDEX(Table135[[Nr.p.k.]:[Vārds, Uzvārds]],'TOP16'!J25,2), "")</f>
        <v>66</v>
      </c>
      <c r="L25" s="61" t="str">
        <f>IF(INDEX(Table135[[Nr.p.k.]:[Vārds, Uzvārds]],'TOP16'!J25,3)&lt;&gt;0, INDEX(Table135[[Nr.p.k.]:[Vārds, Uzvārds]],'TOP16'!J25,3), "")</f>
        <v>Emīls Hendriksons</v>
      </c>
      <c r="M25" s="42"/>
      <c r="N25" s="42"/>
      <c r="P25" s="57"/>
      <c r="Q25" s="42"/>
      <c r="S25" s="53">
        <v>14</v>
      </c>
      <c r="T25" s="59"/>
      <c r="U25" s="59"/>
      <c r="W25" s="28"/>
      <c r="X25" s="1"/>
    </row>
    <row r="26" spans="1:24" s="11" customFormat="1" ht="17" customHeight="1" x14ac:dyDescent="0.2">
      <c r="A26" s="42"/>
      <c r="B26" s="64"/>
      <c r="C26" s="18"/>
      <c r="D26" s="57"/>
      <c r="E26" s="42"/>
      <c r="G26" s="57"/>
      <c r="H26" s="42"/>
      <c r="J26" s="53">
        <v>8</v>
      </c>
      <c r="K26" s="47">
        <f>IF(INDEX(Table135[[Nr.p.k.]:[Vārds, Uzvārds]],'TOP16'!J26,2)&lt;&gt;0, INDEX(Table135[[Nr.p.k.]:[Vārds, Uzvārds]],'TOP16'!J26,2), "")</f>
        <v>8</v>
      </c>
      <c r="L26" s="47" t="str">
        <f>IF(INDEX(Table135[[Nr.p.k.]:[Vārds, Uzvārds]],'TOP16'!J26,3)&lt;&gt;0, INDEX(Table135[[Nr.p.k.]:[Vārds, Uzvārds]],'TOP16'!J26,3), "")</f>
        <v>Mārtiņš Immermanis</v>
      </c>
      <c r="M26" s="42"/>
      <c r="N26" s="42"/>
      <c r="P26" s="56"/>
      <c r="Q26" s="42"/>
      <c r="S26" s="57"/>
      <c r="T26" s="64"/>
      <c r="U26" s="18"/>
      <c r="W26" s="28"/>
      <c r="X26" s="1"/>
    </row>
    <row r="27" spans="1:24" s="11" customFormat="1" ht="17" customHeight="1" x14ac:dyDescent="0.2">
      <c r="A27" s="42"/>
      <c r="B27" s="64"/>
      <c r="C27" s="18"/>
      <c r="D27" s="53">
        <v>5</v>
      </c>
      <c r="E27" s="61">
        <f>IF(INDEX(Table135[[Nr.p.k.]:[Vārds, Uzvārds]],'TOP16'!D27,2)&lt;&gt;0, INDEX(Table135[[Nr.p.k.]:[Vārds, Uzvārds]],'TOP16'!D27,2), "")</f>
        <v>95</v>
      </c>
      <c r="F27" s="61" t="str">
        <f>IF(INDEX(Table135[[Nr.p.k.]:[Vārds, Uzvārds]],'TOP16'!D27,3)&lt;&gt;0, INDEX(Table135[[Nr.p.k.]:[Vārds, Uzvārds]],'TOP16'!D27,3), "")</f>
        <v>Armands Sviķis</v>
      </c>
      <c r="G27" s="42"/>
      <c r="H27" s="42"/>
      <c r="J27" s="42"/>
      <c r="K27" s="42"/>
      <c r="M27" s="42"/>
      <c r="N27" s="42"/>
      <c r="P27" s="53">
        <v>3</v>
      </c>
      <c r="Q27" s="47">
        <f>IF(INDEX(Table135[[Nr.p.k.]:[Vārds, Uzvārds]],'TOP16'!P27,2)&lt;&gt;0, INDEX(Table135[[Nr.p.k.]:[Vārds, Uzvārds]],'TOP16'!P27,2), "")</f>
        <v>7</v>
      </c>
      <c r="R27" s="47" t="str">
        <f>IF(INDEX(Table135[[Nr.p.k.]:[Vārds, Uzvārds]],'TOP16'!P27,3)&lt;&gt;0, INDEX(Table135[[Nr.p.k.]:[Vārds, Uzvārds]],'TOP16'!P27,3), "")</f>
        <v>Harijs Labarēvičs</v>
      </c>
      <c r="S27" s="42"/>
      <c r="T27" s="64"/>
      <c r="U27" s="18"/>
      <c r="W27" s="28"/>
      <c r="X27" s="1"/>
    </row>
    <row r="28" spans="1:24" s="11" customFormat="1" ht="17" customHeight="1" x14ac:dyDescent="0.2">
      <c r="A28" s="42"/>
      <c r="B28" s="42"/>
      <c r="D28" s="53">
        <v>13</v>
      </c>
      <c r="E28" s="47">
        <f>IF(INDEX(Table135[[Nr.p.k.]:[Vārds, Uzvārds]],'TOP16'!D28,2)&lt;&gt;0, INDEX(Table135[[Nr.p.k.]:[Vārds, Uzvārds]],'TOP16'!D28,2), "")</f>
        <v>25</v>
      </c>
      <c r="F28" s="47" t="str">
        <f>IF(INDEX(Table135[[Nr.p.k.]:[Vārds, Uzvārds]],'TOP16'!D28,3)&lt;&gt;0, INDEX(Table135[[Nr.p.k.]:[Vārds, Uzvārds]],'TOP16'!D28,3), "")</f>
        <v>Paula Jansone</v>
      </c>
      <c r="G28" s="42"/>
      <c r="H28" s="42"/>
      <c r="J28" s="53">
        <v>1</v>
      </c>
      <c r="K28" s="47">
        <v>25</v>
      </c>
      <c r="L28" s="47" t="s">
        <v>27</v>
      </c>
      <c r="M28" s="42"/>
      <c r="N28" s="42"/>
      <c r="P28" s="53">
        <v>6</v>
      </c>
      <c r="Q28" s="61">
        <f>IF(INDEX(Table135[[Nr.p.k.]:[Vārds, Uzvārds]],'TOP16'!P28,2)&lt;&gt;0, INDEX(Table135[[Nr.p.k.]:[Vārds, Uzvārds]],'TOP16'!P28,2), "")</f>
        <v>66</v>
      </c>
      <c r="R28" s="61" t="str">
        <f>IF(INDEX(Table135[[Nr.p.k.]:[Vārds, Uzvārds]],'TOP16'!P28,3)&lt;&gt;0, INDEX(Table135[[Nr.p.k.]:[Vārds, Uzvārds]],'TOP16'!P28,3), "")</f>
        <v>Emīls Hendriksons</v>
      </c>
      <c r="S28" s="42"/>
      <c r="T28" s="64"/>
      <c r="U28" s="18"/>
      <c r="W28" s="28"/>
      <c r="X28" s="1"/>
    </row>
    <row r="29" spans="1:24" s="11" customFormat="1" ht="17" customHeight="1" x14ac:dyDescent="0.2">
      <c r="A29" s="42"/>
      <c r="B29" s="42"/>
      <c r="D29" s="57"/>
      <c r="E29" s="42"/>
      <c r="G29" s="42"/>
      <c r="H29" s="42"/>
      <c r="J29" s="53">
        <v>2</v>
      </c>
      <c r="K29" s="47">
        <v>29</v>
      </c>
      <c r="L29" s="47" t="s">
        <v>31</v>
      </c>
      <c r="M29" s="42"/>
      <c r="N29" s="42"/>
      <c r="P29" s="42"/>
      <c r="Q29" s="42"/>
      <c r="S29" s="57"/>
      <c r="T29" s="64"/>
      <c r="U29" s="18"/>
      <c r="W29" s="28"/>
      <c r="X29" s="1"/>
    </row>
    <row r="30" spans="1:24" s="11" customFormat="1" ht="17" customHeight="1" x14ac:dyDescent="0.2">
      <c r="A30" s="42"/>
      <c r="B30" s="42"/>
      <c r="D30" s="57"/>
      <c r="E30" s="42"/>
      <c r="G30" s="42"/>
      <c r="H30" s="42"/>
      <c r="J30" s="53">
        <v>3</v>
      </c>
      <c r="K30" s="47">
        <v>8</v>
      </c>
      <c r="L30" s="47" t="s">
        <v>23</v>
      </c>
      <c r="M30" s="42"/>
      <c r="N30" s="42"/>
      <c r="P30" s="42"/>
      <c r="Q30" s="42"/>
      <c r="S30" s="57"/>
      <c r="T30" s="42"/>
      <c r="W30" s="28"/>
      <c r="X30" s="1"/>
    </row>
    <row r="31" spans="1:24" s="11" customFormat="1" ht="17" customHeight="1" x14ac:dyDescent="0.2">
      <c r="A31" s="53">
        <v>5</v>
      </c>
      <c r="B31" s="61">
        <f>IF(INDEX(Table135[[Nr.p.k.]:[Vārds, Uzvārds]],'TOP16'!A31,2)&lt;&gt;0, INDEX(Table135[[Nr.p.k.]:[Vārds, Uzvārds]],'TOP16'!A31,2), "")</f>
        <v>95</v>
      </c>
      <c r="C31" s="61" t="str">
        <f>IF(INDEX(Table135[[Nr.p.k.]:[Vārds, Uzvārds]],'TOP16'!A31,3)&lt;&gt;0, INDEX(Table135[[Nr.p.k.]:[Vārds, Uzvārds]],'TOP16'!A31,3), "")</f>
        <v>Armands Sviķis</v>
      </c>
      <c r="D31" s="42"/>
      <c r="E31" s="42"/>
      <c r="G31" s="42"/>
      <c r="H31" s="42"/>
      <c r="J31" s="53">
        <v>4</v>
      </c>
      <c r="K31" s="47">
        <v>66</v>
      </c>
      <c r="L31" s="47" t="s">
        <v>32</v>
      </c>
      <c r="M31" s="42"/>
      <c r="N31" s="42"/>
      <c r="P31" s="42"/>
      <c r="Q31" s="42"/>
      <c r="S31" s="53">
        <v>6</v>
      </c>
      <c r="T31" s="61">
        <f>IF(INDEX(Table135[[Nr.p.k.]:[Vārds, Uzvārds]],'TOP16'!S31,2)&lt;&gt;0, INDEX(Table135[[Nr.p.k.]:[Vārds, Uzvārds]],'TOP16'!S31,2), "")</f>
        <v>66</v>
      </c>
      <c r="U31" s="61" t="str">
        <f>IF(INDEX(Table135[[Nr.p.k.]:[Vārds, Uzvārds]],'TOP16'!S31,3)&lt;&gt;0, INDEX(Table135[[Nr.p.k.]:[Vārds, Uzvārds]],'TOP16'!S31,3), "")</f>
        <v>Emīls Hendriksons</v>
      </c>
      <c r="W31" s="28"/>
      <c r="X31" s="1"/>
    </row>
    <row r="32" spans="1:24" s="11" customFormat="1" ht="17" customHeight="1" x14ac:dyDescent="0.2">
      <c r="A32" s="53">
        <v>12</v>
      </c>
      <c r="B32" s="61">
        <f>IF(INDEX(Table135[[Nr.p.k.]:[Vārds, Uzvārds]],'TOP16'!A32,2)&lt;&gt;0, INDEX(Table135[[Nr.p.k.]:[Vārds, Uzvārds]],'TOP16'!A32,2), "")</f>
        <v>70</v>
      </c>
      <c r="C32" s="61" t="str">
        <f>IF(INDEX(Table135[[Nr.p.k.]:[Vārds, Uzvārds]],'TOP16'!A32,3)&lt;&gt;0, INDEX(Table135[[Nr.p.k.]:[Vārds, Uzvārds]],'TOP16'!A32,3), "")</f>
        <v>Oksars Kozlovskis</v>
      </c>
      <c r="D32" s="42"/>
      <c r="E32" s="42"/>
      <c r="G32" s="42"/>
      <c r="H32" s="42"/>
      <c r="J32" s="42"/>
      <c r="M32" s="42"/>
      <c r="N32" s="42"/>
      <c r="P32" s="42"/>
      <c r="Q32" s="42"/>
      <c r="S32" s="53">
        <v>11</v>
      </c>
      <c r="T32" s="61">
        <f>IF(INDEX(Table135[[Nr.p.k.]:[Vārds, Uzvārds]],'TOP16'!S32,2)&lt;&gt;0, INDEX(Table135[[Nr.p.k.]:[Vārds, Uzvārds]],'TOP16'!S32,2), "")</f>
        <v>24</v>
      </c>
      <c r="U32" s="61" t="str">
        <f>IF(INDEX(Table135[[Nr.p.k.]:[Vārds, Uzvārds]],'TOP16'!S32,3)&lt;&gt;0, INDEX(Table135[[Nr.p.k.]:[Vārds, Uzvārds]],'TOP16'!S32,3), "")</f>
        <v>Jānis Jansons</v>
      </c>
    </row>
    <row r="33" spans="1:20" s="11" customFormat="1" ht="17" customHeight="1" x14ac:dyDescent="0.2">
      <c r="A33" s="42"/>
      <c r="B33" s="42"/>
      <c r="D33" s="42"/>
      <c r="E33" s="42"/>
      <c r="G33" s="42"/>
      <c r="H33" s="42"/>
      <c r="J33" s="42"/>
      <c r="K33" s="42"/>
      <c r="M33" s="42"/>
      <c r="N33" s="42"/>
      <c r="P33" s="42"/>
      <c r="Q33" s="42"/>
      <c r="S33" s="42"/>
      <c r="T33" s="42"/>
    </row>
    <row r="35" spans="1:20" x14ac:dyDescent="0.2">
      <c r="C35" s="65"/>
      <c r="F35" s="65"/>
      <c r="L35" s="65"/>
      <c r="O35" s="65"/>
      <c r="P35" s="1"/>
      <c r="Q35" s="1"/>
      <c r="R35" s="65"/>
      <c r="S35" s="1"/>
      <c r="T35" s="1"/>
    </row>
    <row r="36" spans="1:20" x14ac:dyDescent="0.2">
      <c r="C36" s="65"/>
      <c r="G36" s="1"/>
      <c r="H36" s="1"/>
      <c r="I36" s="2" t="s">
        <v>12</v>
      </c>
      <c r="J36" s="65"/>
      <c r="K36" s="13"/>
      <c r="M36" s="15" t="s">
        <v>59</v>
      </c>
      <c r="O36" s="65"/>
      <c r="P36" s="1"/>
      <c r="Q36" s="1"/>
      <c r="R36" s="65"/>
      <c r="S36" s="1"/>
      <c r="T36" s="1"/>
    </row>
    <row r="37" spans="1:20" x14ac:dyDescent="0.2">
      <c r="C37" s="65"/>
      <c r="G37" s="1"/>
      <c r="H37" s="1"/>
      <c r="I37" s="2"/>
      <c r="J37" s="65"/>
      <c r="K37" s="2"/>
      <c r="M37" s="1"/>
      <c r="O37" s="65"/>
      <c r="P37" s="1"/>
      <c r="Q37" s="1"/>
      <c r="R37" s="65"/>
      <c r="S37" s="1"/>
      <c r="T37" s="1"/>
    </row>
    <row r="38" spans="1:20" x14ac:dyDescent="0.2">
      <c r="C38" s="65"/>
      <c r="G38" s="1"/>
      <c r="H38" s="1"/>
      <c r="I38" s="2"/>
      <c r="J38" s="65"/>
      <c r="K38" s="2"/>
      <c r="M38" s="1"/>
      <c r="O38" s="65"/>
      <c r="P38" s="1"/>
      <c r="Q38" s="1"/>
      <c r="R38" s="65"/>
      <c r="S38" s="1"/>
      <c r="T38" s="1"/>
    </row>
    <row r="39" spans="1:20" x14ac:dyDescent="0.2">
      <c r="C39" s="65"/>
      <c r="G39" s="1"/>
      <c r="H39" s="1"/>
      <c r="I39" s="2" t="s">
        <v>13</v>
      </c>
      <c r="J39" s="65"/>
      <c r="K39" s="1"/>
      <c r="M39" s="15" t="s">
        <v>60</v>
      </c>
      <c r="O39" s="65"/>
      <c r="P39" s="1"/>
      <c r="Q39" s="1"/>
      <c r="R39" s="65"/>
      <c r="S39" s="1"/>
      <c r="T39" s="1"/>
    </row>
    <row r="40" spans="1:20" s="11" customFormat="1" ht="14" x14ac:dyDescent="0.2">
      <c r="A40" s="42"/>
      <c r="B40" s="42"/>
      <c r="C40" s="43"/>
      <c r="D40" s="42"/>
      <c r="E40" s="42"/>
      <c r="F40" s="43"/>
      <c r="G40" s="42"/>
      <c r="H40" s="42"/>
      <c r="J40" s="42"/>
      <c r="K40" s="42"/>
      <c r="L40" s="43"/>
      <c r="M40" s="42"/>
      <c r="N40" s="42"/>
      <c r="O40" s="43"/>
      <c r="R40" s="43"/>
    </row>
  </sheetData>
  <mergeCells count="11">
    <mergeCell ref="I2:P2"/>
    <mergeCell ref="I3:P3"/>
    <mergeCell ref="I5:P5"/>
    <mergeCell ref="S6:U6"/>
    <mergeCell ref="J16:L16"/>
    <mergeCell ref="P6:R6"/>
    <mergeCell ref="J24:L24"/>
    <mergeCell ref="A6:C6"/>
    <mergeCell ref="D6:F6"/>
    <mergeCell ref="G6:I6"/>
    <mergeCell ref="M6:O6"/>
  </mergeCells>
  <pageMargins left="0.7" right="0.7" top="0.75" bottom="0.75" header="0.3" footer="0.3"/>
  <pageSetup paperSize="9" scale="71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8D4B-8727-9A40-B8CC-0F9574A440FE}">
  <dimension ref="B1:N34"/>
  <sheetViews>
    <sheetView tabSelected="1" zoomScale="140" zoomScaleNormal="140" workbookViewId="0">
      <selection activeCell="F45" sqref="F4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67" customWidth="1"/>
    <col min="4" max="4" width="25.33203125" style="1" customWidth="1"/>
    <col min="5" max="5" width="12" style="1" customWidth="1"/>
    <col min="6" max="6" width="13.33203125" style="79" customWidth="1"/>
    <col min="7" max="8" width="13.33203125" style="1" customWidth="1"/>
    <col min="9" max="9" width="13.33203125" style="87" customWidth="1"/>
    <col min="10" max="11" width="13.33203125" style="1" customWidth="1"/>
    <col min="12" max="12" width="13.33203125" style="67" customWidth="1"/>
    <col min="13" max="14" width="13.33203125" style="1" customWidth="1"/>
    <col min="15" max="15" width="21.5" style="1" bestFit="1" customWidth="1"/>
    <col min="16" max="16" width="18.33203125" style="1" customWidth="1"/>
    <col min="17" max="16384" width="8.83203125" style="1"/>
  </cols>
  <sheetData>
    <row r="1" spans="2:14" x14ac:dyDescent="0.2">
      <c r="B1" s="98" t="s">
        <v>71</v>
      </c>
      <c r="C1" s="99"/>
      <c r="D1" s="98"/>
      <c r="E1" s="100" t="s">
        <v>72</v>
      </c>
      <c r="F1" s="99"/>
      <c r="G1" s="98"/>
      <c r="H1" s="101" t="s">
        <v>73</v>
      </c>
      <c r="I1" s="98"/>
      <c r="J1" s="98"/>
      <c r="K1" s="98"/>
      <c r="L1" s="99"/>
      <c r="M1" s="98"/>
      <c r="N1" s="98"/>
    </row>
    <row r="2" spans="2:14" x14ac:dyDescent="0.2">
      <c r="C2" s="87"/>
      <c r="F2" s="87"/>
      <c r="L2" s="87"/>
    </row>
    <row r="3" spans="2:14" ht="17" x14ac:dyDescent="0.2">
      <c r="D3" s="68" t="s">
        <v>17</v>
      </c>
    </row>
    <row r="4" spans="2:14" ht="16" x14ac:dyDescent="0.2">
      <c r="E4" s="63"/>
    </row>
    <row r="5" spans="2:14" ht="17" x14ac:dyDescent="0.2">
      <c r="B5" s="69"/>
      <c r="D5" s="68" t="s">
        <v>38</v>
      </c>
      <c r="F5" s="108" t="s">
        <v>33</v>
      </c>
      <c r="G5" s="109"/>
      <c r="H5" s="110"/>
      <c r="I5" s="108" t="s">
        <v>50</v>
      </c>
      <c r="J5" s="109"/>
      <c r="K5" s="110"/>
      <c r="L5" s="108" t="s">
        <v>67</v>
      </c>
      <c r="M5" s="109"/>
      <c r="N5" s="110"/>
    </row>
    <row r="6" spans="2:14" x14ac:dyDescent="0.2">
      <c r="B6" s="42"/>
      <c r="C6" s="42"/>
      <c r="D6" s="43"/>
      <c r="E6" s="43"/>
      <c r="F6" s="111" t="s">
        <v>34</v>
      </c>
      <c r="G6" s="103"/>
      <c r="H6" s="112"/>
      <c r="I6" s="111" t="s">
        <v>51</v>
      </c>
      <c r="J6" s="103"/>
      <c r="K6" s="112"/>
      <c r="L6" s="111" t="s">
        <v>68</v>
      </c>
      <c r="M6" s="103"/>
      <c r="N6" s="112"/>
    </row>
    <row r="7" spans="2:14" s="8" customFormat="1" ht="36" customHeight="1" x14ac:dyDescent="0.2">
      <c r="B7" s="42" t="s">
        <v>35</v>
      </c>
      <c r="C7" s="42" t="s">
        <v>10</v>
      </c>
      <c r="D7" s="42" t="s">
        <v>36</v>
      </c>
      <c r="E7" s="70" t="s">
        <v>74</v>
      </c>
      <c r="F7" s="71" t="s">
        <v>16</v>
      </c>
      <c r="G7" s="28" t="s">
        <v>19</v>
      </c>
      <c r="H7" s="72" t="s">
        <v>37</v>
      </c>
      <c r="I7" s="71" t="s">
        <v>47</v>
      </c>
      <c r="J7" s="28" t="s">
        <v>48</v>
      </c>
      <c r="K7" s="72" t="s">
        <v>49</v>
      </c>
      <c r="L7" s="71" t="s">
        <v>64</v>
      </c>
      <c r="M7" s="28" t="s">
        <v>65</v>
      </c>
      <c r="N7" s="72" t="s">
        <v>66</v>
      </c>
    </row>
    <row r="8" spans="2:14" x14ac:dyDescent="0.2">
      <c r="B8" s="73">
        <v>1</v>
      </c>
      <c r="C8" s="73">
        <v>7</v>
      </c>
      <c r="D8" s="95" t="s">
        <v>24</v>
      </c>
      <c r="E8" s="76">
        <f>Table5[[#This Row],[KOPVĒRTĒJUMS]]+Table5[[#This Row],[KOPVĒRTĒJUMS  ]]+Table5[[#This Row],[KOPVĒRTĒJUMS ]]</f>
        <v>291</v>
      </c>
      <c r="F8" s="77">
        <v>12</v>
      </c>
      <c r="G8" s="74">
        <v>100</v>
      </c>
      <c r="H8" s="78">
        <f>Table5[[#This Row],[FINĀLS]]+Table5[[#This Row],[KVALIFIKĀCIJA]]</f>
        <v>112</v>
      </c>
      <c r="I8" s="77">
        <v>10</v>
      </c>
      <c r="J8" s="74">
        <v>100</v>
      </c>
      <c r="K8" s="78">
        <f>Table5[[#This Row],[FINĀLS ]]+Table5[[#This Row],[KVALIFIKĀCIJA ]]</f>
        <v>110</v>
      </c>
      <c r="L8" s="77">
        <v>8</v>
      </c>
      <c r="M8" s="74">
        <v>61</v>
      </c>
      <c r="N8" s="78">
        <f>Table5[[#This Row],[KVALIFIKĀCIJA  ]]+Table5[[#This Row],[FINĀLS  ]]</f>
        <v>69</v>
      </c>
    </row>
    <row r="9" spans="2:14" x14ac:dyDescent="0.2">
      <c r="B9" s="73">
        <v>2</v>
      </c>
      <c r="C9" s="73">
        <v>25</v>
      </c>
      <c r="D9" s="95" t="s">
        <v>27</v>
      </c>
      <c r="E9" s="76">
        <f>Table5[[#This Row],[KOPVĒRTĒJUMS]]+Table5[[#This Row],[KOPVĒRTĒJUMS  ]]+Table5[[#This Row],[KOPVĒRTĒJUMS ]]</f>
        <v>247</v>
      </c>
      <c r="F9" s="77">
        <v>3</v>
      </c>
      <c r="G9" s="74">
        <v>61</v>
      </c>
      <c r="H9" s="78">
        <f>Table5[[#This Row],[FINĀLS]]+Table5[[#This Row],[KVALIFIKĀCIJA]]</f>
        <v>64</v>
      </c>
      <c r="I9" s="77">
        <v>4</v>
      </c>
      <c r="J9" s="74">
        <v>78</v>
      </c>
      <c r="K9" s="78">
        <f>Table5[[#This Row],[FINĀLS ]]+Table5[[#This Row],[KVALIFIKĀCIJA ]]</f>
        <v>82</v>
      </c>
      <c r="L9" s="77">
        <v>1</v>
      </c>
      <c r="M9" s="74">
        <v>100</v>
      </c>
      <c r="N9" s="78">
        <f>Table5[[#This Row],[KVALIFIKĀCIJA  ]]+Table5[[#This Row],[FINĀLS  ]]</f>
        <v>101</v>
      </c>
    </row>
    <row r="10" spans="2:14" x14ac:dyDescent="0.2">
      <c r="B10" s="73">
        <v>3</v>
      </c>
      <c r="C10" s="73">
        <v>22</v>
      </c>
      <c r="D10" s="95" t="s">
        <v>26</v>
      </c>
      <c r="E10" s="76">
        <f>Table5[[#This Row],[KOPVĒRTĒJUMS]]+Table5[[#This Row],[KOPVĒRTĒJUMS  ]]+Table5[[#This Row],[KOPVĒRTĒJUMS ]]</f>
        <v>242</v>
      </c>
      <c r="F10" s="77">
        <v>4</v>
      </c>
      <c r="G10" s="74">
        <v>88</v>
      </c>
      <c r="H10" s="78">
        <f>Table5[[#This Row],[FINĀLS]]+Table5[[#This Row],[KVALIFIKĀCIJA]]</f>
        <v>92</v>
      </c>
      <c r="I10" s="77">
        <v>2</v>
      </c>
      <c r="J10" s="74">
        <v>88</v>
      </c>
      <c r="K10" s="78">
        <f>Table5[[#This Row],[FINĀLS ]]+Table5[[#This Row],[KVALIFIKĀCIJA ]]</f>
        <v>90</v>
      </c>
      <c r="L10" s="77">
        <v>6</v>
      </c>
      <c r="M10" s="74">
        <v>54</v>
      </c>
      <c r="N10" s="78">
        <f>Table5[[#This Row],[KVALIFIKĀCIJA  ]]+Table5[[#This Row],[FINĀLS  ]]</f>
        <v>60</v>
      </c>
    </row>
    <row r="11" spans="2:14" x14ac:dyDescent="0.2">
      <c r="B11" s="73">
        <v>4</v>
      </c>
      <c r="C11" s="73">
        <v>29</v>
      </c>
      <c r="D11" s="95" t="s">
        <v>31</v>
      </c>
      <c r="E11" s="76">
        <f>Table5[[#This Row],[KOPVĒRTĒJUMS]]+Table5[[#This Row],[KOPVĒRTĒJUMS  ]]+Table5[[#This Row],[KOPVĒRTĒJUMS ]]</f>
        <v>211</v>
      </c>
      <c r="F11" s="77">
        <v>2</v>
      </c>
      <c r="G11" s="74">
        <v>54</v>
      </c>
      <c r="H11" s="78">
        <f>Table5[[#This Row],[FINĀLS]]+Table5[[#This Row],[KVALIFIKĀCIJA]]</f>
        <v>56</v>
      </c>
      <c r="I11" s="77">
        <v>3</v>
      </c>
      <c r="J11" s="74">
        <v>54</v>
      </c>
      <c r="K11" s="78">
        <f>Table5[[#This Row],[FINĀLS ]]+Table5[[#This Row],[KVALIFIKĀCIJA ]]</f>
        <v>57</v>
      </c>
      <c r="L11" s="77">
        <v>10</v>
      </c>
      <c r="M11" s="74">
        <v>88</v>
      </c>
      <c r="N11" s="78">
        <f>Table5[[#This Row],[KVALIFIKĀCIJA  ]]+Table5[[#This Row],[FINĀLS  ]]</f>
        <v>98</v>
      </c>
    </row>
    <row r="12" spans="2:14" x14ac:dyDescent="0.2">
      <c r="B12" s="73">
        <v>5</v>
      </c>
      <c r="C12" s="73">
        <v>24</v>
      </c>
      <c r="D12" s="95" t="s">
        <v>28</v>
      </c>
      <c r="E12" s="76">
        <f>Table5[[#This Row],[KOPVĒRTĒJUMS]]+Table5[[#This Row],[KOPVĒRTĒJUMS  ]]+Table5[[#This Row],[KOPVĒRTĒJUMS ]]</f>
        <v>210</v>
      </c>
      <c r="F12" s="77">
        <v>3</v>
      </c>
      <c r="G12" s="74">
        <v>78</v>
      </c>
      <c r="H12" s="78">
        <f>Table5[[#This Row],[FINĀLS]]+Table5[[#This Row],[KVALIFIKĀCIJA]]</f>
        <v>81</v>
      </c>
      <c r="I12" s="77">
        <v>12</v>
      </c>
      <c r="J12" s="74">
        <v>61</v>
      </c>
      <c r="K12" s="78">
        <f>Table5[[#This Row],[FINĀLS ]]+Table5[[#This Row],[KVALIFIKĀCIJA ]]</f>
        <v>73</v>
      </c>
      <c r="L12" s="77">
        <v>2</v>
      </c>
      <c r="M12" s="74">
        <v>54</v>
      </c>
      <c r="N12" s="78">
        <f>Table5[[#This Row],[KVALIFIKĀCIJA  ]]+Table5[[#This Row],[FINĀLS  ]]</f>
        <v>56</v>
      </c>
    </row>
    <row r="13" spans="2:14" x14ac:dyDescent="0.2">
      <c r="B13" s="73">
        <v>6</v>
      </c>
      <c r="C13" s="73">
        <v>8</v>
      </c>
      <c r="D13" s="75" t="s">
        <v>23</v>
      </c>
      <c r="E13" s="76">
        <f>Table5[[#This Row],[KOPVĒRTĒJUMS]]+Table5[[#This Row],[KOPVĒRTĒJUMS  ]]+Table5[[#This Row],[KOPVĒRTĒJUMS ]]</f>
        <v>208</v>
      </c>
      <c r="F13" s="77">
        <v>10</v>
      </c>
      <c r="G13" s="74">
        <v>61</v>
      </c>
      <c r="H13" s="78">
        <f>Table5[[#This Row],[FINĀLS]]+Table5[[#This Row],[KVALIFIKĀCIJA]]</f>
        <v>71</v>
      </c>
      <c r="I13" s="77">
        <v>2</v>
      </c>
      <c r="J13" s="74">
        <v>54</v>
      </c>
      <c r="K13" s="78">
        <f>Table5[[#This Row],[FINĀLS ]]+Table5[[#This Row],[KVALIFIKĀCIJA ]]</f>
        <v>56</v>
      </c>
      <c r="L13" s="77">
        <v>3</v>
      </c>
      <c r="M13" s="74">
        <v>78</v>
      </c>
      <c r="N13" s="78">
        <f>Table5[[#This Row],[KVALIFIKĀCIJA  ]]+Table5[[#This Row],[FINĀLS  ]]</f>
        <v>81</v>
      </c>
    </row>
    <row r="14" spans="2:14" x14ac:dyDescent="0.2">
      <c r="B14" s="73">
        <v>7</v>
      </c>
      <c r="C14" s="73">
        <v>66</v>
      </c>
      <c r="D14" s="75" t="s">
        <v>32</v>
      </c>
      <c r="E14" s="76">
        <f>Table5[[#This Row],[KOPVĒRTĒJUMS]]+Table5[[#This Row],[KOPVĒRTĒJUMS  ]]+Table5[[#This Row],[KOPVĒRTĒJUMS ]]</f>
        <v>201</v>
      </c>
      <c r="F14" s="77">
        <v>4</v>
      </c>
      <c r="G14" s="74">
        <v>61</v>
      </c>
      <c r="H14" s="78">
        <f>Table5[[#This Row],[FINĀLS]]+Table5[[#This Row],[KVALIFIKĀCIJA]]</f>
        <v>65</v>
      </c>
      <c r="I14" s="77">
        <v>2</v>
      </c>
      <c r="J14" s="74">
        <v>61</v>
      </c>
      <c r="K14" s="78">
        <f>Table5[[#This Row],[FINĀLS ]]+Table5[[#This Row],[KVALIFIKĀCIJA ]]</f>
        <v>63</v>
      </c>
      <c r="L14" s="77">
        <v>4</v>
      </c>
      <c r="M14" s="74">
        <v>69</v>
      </c>
      <c r="N14" s="78">
        <f>Table5[[#This Row],[KVALIFIKĀCIJA  ]]+Table5[[#This Row],[FINĀLS  ]]</f>
        <v>73</v>
      </c>
    </row>
    <row r="15" spans="2:14" x14ac:dyDescent="0.2">
      <c r="B15" s="73">
        <v>8</v>
      </c>
      <c r="C15" s="73">
        <v>27</v>
      </c>
      <c r="D15" s="95" t="s">
        <v>30</v>
      </c>
      <c r="E15" s="76">
        <f>Table5[[#This Row],[KOPVĒRTĒJUMS]]+Table5[[#This Row],[KOPVĒRTĒJUMS  ]]+Table5[[#This Row],[KOPVĒRTĒJUMS ]]</f>
        <v>194</v>
      </c>
      <c r="F15" s="77">
        <v>6</v>
      </c>
      <c r="G15" s="74">
        <v>69</v>
      </c>
      <c r="H15" s="78">
        <f>Table5[[#This Row],[FINĀLS]]+Table5[[#This Row],[KVALIFIKĀCIJA]]</f>
        <v>75</v>
      </c>
      <c r="I15" s="77">
        <v>1</v>
      </c>
      <c r="J15" s="74">
        <v>54</v>
      </c>
      <c r="K15" s="78">
        <f>Table5[[#This Row],[FINĀLS ]]+Table5[[#This Row],[KVALIFIKĀCIJA ]]</f>
        <v>55</v>
      </c>
      <c r="L15" s="77">
        <v>3</v>
      </c>
      <c r="M15" s="74">
        <v>61</v>
      </c>
      <c r="N15" s="78">
        <f>Table5[[#This Row],[KVALIFIKĀCIJA  ]]+Table5[[#This Row],[FINĀLS  ]]</f>
        <v>64</v>
      </c>
    </row>
    <row r="16" spans="2:14" x14ac:dyDescent="0.2">
      <c r="B16" s="73">
        <v>9</v>
      </c>
      <c r="C16" s="73">
        <v>20</v>
      </c>
      <c r="D16" s="95" t="s">
        <v>21</v>
      </c>
      <c r="E16" s="76">
        <f>Table5[[#This Row],[KOPVĒRTĒJUMS]]+Table5[[#This Row],[KOPVĒRTĒJUMS  ]]+Table5[[#This Row],[KOPVĒRTĒJUMS ]]</f>
        <v>111</v>
      </c>
      <c r="F16" s="77">
        <v>2</v>
      </c>
      <c r="G16" s="74">
        <v>54</v>
      </c>
      <c r="H16" s="78">
        <f>Table5[[#This Row],[FINĀLS]]+Table5[[#This Row],[KVALIFIKĀCIJA]]</f>
        <v>56</v>
      </c>
      <c r="I16" s="77">
        <v>1</v>
      </c>
      <c r="J16" s="74">
        <v>54</v>
      </c>
      <c r="K16" s="78">
        <f>Table5[[#This Row],[FINĀLS ]]+Table5[[#This Row],[KVALIFIKĀCIJA ]]</f>
        <v>55</v>
      </c>
      <c r="L16" s="77"/>
      <c r="M16" s="74"/>
      <c r="N16" s="78">
        <f>Table5[[#This Row],[KVALIFIKĀCIJA  ]]+Table5[[#This Row],[FINĀLS  ]]</f>
        <v>0</v>
      </c>
    </row>
    <row r="17" spans="2:14" x14ac:dyDescent="0.2">
      <c r="B17" s="73">
        <v>10</v>
      </c>
      <c r="C17" s="73">
        <v>23</v>
      </c>
      <c r="D17" s="75" t="s">
        <v>46</v>
      </c>
      <c r="E17" s="76">
        <f>Table5[[#This Row],[KOPVĒRTĒJUMS]]+Table5[[#This Row],[KOPVĒRTĒJUMS  ]]+Table5[[#This Row],[KOPVĒRTĒJUMS ]]</f>
        <v>111</v>
      </c>
      <c r="F17" s="77">
        <v>2</v>
      </c>
      <c r="G17" s="74">
        <v>54</v>
      </c>
      <c r="H17" s="78">
        <f>Table5[[#This Row],[FINĀLS]]+Table5[[#This Row],[KVALIFIKĀCIJA]]</f>
        <v>56</v>
      </c>
      <c r="I17" s="77">
        <v>1</v>
      </c>
      <c r="J17" s="74">
        <v>54</v>
      </c>
      <c r="K17" s="78">
        <f>Table5[[#This Row],[FINĀLS ]]+Table5[[#This Row],[KVALIFIKĀCIJA ]]</f>
        <v>55</v>
      </c>
      <c r="L17" s="77"/>
      <c r="M17" s="74"/>
      <c r="N17" s="78">
        <f>Table5[[#This Row],[KVALIFIKĀCIJA  ]]+Table5[[#This Row],[FINĀLS  ]]</f>
        <v>0</v>
      </c>
    </row>
    <row r="18" spans="2:14" x14ac:dyDescent="0.2">
      <c r="B18" s="73">
        <v>11</v>
      </c>
      <c r="C18" s="73">
        <v>69</v>
      </c>
      <c r="D18" s="96" t="s">
        <v>52</v>
      </c>
      <c r="E18" s="81">
        <f>Table5[[#This Row],[KOPVĒRTĒJUMS]]+Table5[[#This Row],[KOPVĒRTĒJUMS  ]]+Table5[[#This Row],[KOPVĒRTĒJUMS ]]</f>
        <v>73</v>
      </c>
      <c r="F18" s="82"/>
      <c r="G18" s="76"/>
      <c r="H18" s="83">
        <f>Table5[[#This Row],[FINĀLS]]+Table5[[#This Row],[KVALIFIKĀCIJA]]</f>
        <v>0</v>
      </c>
      <c r="I18" s="93"/>
      <c r="J18" s="94"/>
      <c r="K18" s="84">
        <f>Table5[[#This Row],[FINĀLS ]]+Table5[[#This Row],[KVALIFIKĀCIJA ]]</f>
        <v>0</v>
      </c>
      <c r="L18" s="85">
        <v>12</v>
      </c>
      <c r="M18" s="86">
        <v>61</v>
      </c>
      <c r="N18" s="84">
        <f>Table5[[#This Row],[KVALIFIKĀCIJA  ]]+Table5[[#This Row],[FINĀLS  ]]</f>
        <v>73</v>
      </c>
    </row>
    <row r="19" spans="2:14" x14ac:dyDescent="0.2">
      <c r="B19" s="73">
        <v>12</v>
      </c>
      <c r="C19" s="73">
        <v>82</v>
      </c>
      <c r="D19" s="96" t="s">
        <v>43</v>
      </c>
      <c r="E19" s="81">
        <f>Table5[[#This Row],[KOPVĒRTĒJUMS]]+Table5[[#This Row],[KOPVĒRTĒJUMS  ]]+Table5[[#This Row],[KOPVĒRTĒJUMS ]]</f>
        <v>72</v>
      </c>
      <c r="F19" s="82"/>
      <c r="G19" s="76"/>
      <c r="H19" s="83">
        <f>Table5[[#This Row],[FINĀLS]]+Table5[[#This Row],[KVALIFIKĀCIJA]]</f>
        <v>0</v>
      </c>
      <c r="I19" s="85">
        <v>3</v>
      </c>
      <c r="J19" s="86">
        <v>69</v>
      </c>
      <c r="K19" s="84">
        <f>Table5[[#This Row],[FINĀLS ]]+Table5[[#This Row],[KVALIFIKĀCIJA ]]</f>
        <v>72</v>
      </c>
      <c r="L19" s="85"/>
      <c r="M19" s="86"/>
      <c r="N19" s="84">
        <f>Table5[[#This Row],[KVALIFIKĀCIJA  ]]+Table5[[#This Row],[FINĀLS  ]]</f>
        <v>0</v>
      </c>
    </row>
    <row r="20" spans="2:14" x14ac:dyDescent="0.2">
      <c r="B20" s="73">
        <v>13</v>
      </c>
      <c r="C20" s="73">
        <v>26</v>
      </c>
      <c r="D20" s="95" t="s">
        <v>29</v>
      </c>
      <c r="E20" s="76">
        <f>Table5[[#This Row],[KOPVĒRTĒJUMS]]+Table5[[#This Row],[KOPVĒRTĒJUMS  ]]+Table5[[#This Row],[KOPVĒRTĒJUMS ]]</f>
        <v>69</v>
      </c>
      <c r="F20" s="77">
        <v>8</v>
      </c>
      <c r="G20" s="74">
        <v>61</v>
      </c>
      <c r="H20" s="78">
        <f>Table5[[#This Row],[FINĀLS]]+Table5[[#This Row],[KVALIFIKĀCIJA]]</f>
        <v>69</v>
      </c>
      <c r="I20" s="77"/>
      <c r="J20" s="74"/>
      <c r="K20" s="78">
        <f>Table5[[#This Row],[FINĀLS ]]+Table5[[#This Row],[KVALIFIKĀCIJA ]]</f>
        <v>0</v>
      </c>
      <c r="L20" s="77"/>
      <c r="M20" s="74"/>
      <c r="N20" s="78">
        <f>Table5[[#This Row],[KVALIFIKĀCIJA  ]]+Table5[[#This Row],[FINĀLS  ]]</f>
        <v>0</v>
      </c>
    </row>
    <row r="21" spans="2:14" x14ac:dyDescent="0.2">
      <c r="B21" s="73">
        <v>14</v>
      </c>
      <c r="C21" s="73">
        <v>44</v>
      </c>
      <c r="D21" s="96" t="s">
        <v>39</v>
      </c>
      <c r="E21" s="81">
        <f>Table5[[#This Row],[KOPVĒRTĒJUMS]]+Table5[[#This Row],[KOPVĒRTĒJUMS  ]]+Table5[[#This Row],[KOPVĒRTĒJUMS ]]</f>
        <v>69</v>
      </c>
      <c r="F21" s="82"/>
      <c r="G21" s="76"/>
      <c r="H21" s="83">
        <f>Table5[[#This Row],[FINĀLS]]+Table5[[#This Row],[KVALIFIKĀCIJA]]</f>
        <v>0</v>
      </c>
      <c r="I21" s="85">
        <v>8</v>
      </c>
      <c r="J21" s="86">
        <v>61</v>
      </c>
      <c r="K21" s="84">
        <f>Table5[[#This Row],[FINĀLS ]]+Table5[[#This Row],[KVALIFIKĀCIJA ]]</f>
        <v>69</v>
      </c>
      <c r="L21" s="85"/>
      <c r="M21" s="86"/>
      <c r="N21" s="84">
        <f>Table5[[#This Row],[KVALIFIKĀCIJA  ]]+Table5[[#This Row],[FINĀLS  ]]</f>
        <v>0</v>
      </c>
    </row>
    <row r="22" spans="2:14" x14ac:dyDescent="0.2">
      <c r="B22" s="73">
        <v>15</v>
      </c>
      <c r="C22" s="73">
        <v>55</v>
      </c>
      <c r="D22" s="96" t="s">
        <v>40</v>
      </c>
      <c r="E22" s="81">
        <f>Table5[[#This Row],[KOPVĒRTĒJUMS]]+Table5[[#This Row],[KOPVĒRTĒJUMS  ]]+Table5[[#This Row],[KOPVĒRTĒJUMS ]]</f>
        <v>67</v>
      </c>
      <c r="F22" s="82"/>
      <c r="G22" s="76"/>
      <c r="H22" s="83">
        <f>Table5[[#This Row],[FINĀLS]]+Table5[[#This Row],[KVALIFIKĀCIJA]]</f>
        <v>0</v>
      </c>
      <c r="I22" s="85">
        <v>6</v>
      </c>
      <c r="J22" s="86">
        <v>61</v>
      </c>
      <c r="K22" s="84">
        <f>Table5[[#This Row],[FINĀLS ]]+Table5[[#This Row],[KVALIFIKĀCIJA ]]</f>
        <v>67</v>
      </c>
      <c r="L22" s="85"/>
      <c r="M22" s="86"/>
      <c r="N22" s="84">
        <f>Table5[[#This Row],[KVALIFIKĀCIJA  ]]+Table5[[#This Row],[FINĀLS  ]]</f>
        <v>0</v>
      </c>
    </row>
    <row r="23" spans="2:14" x14ac:dyDescent="0.2">
      <c r="B23" s="73">
        <v>16</v>
      </c>
      <c r="C23" s="73">
        <v>95</v>
      </c>
      <c r="D23" s="96" t="s">
        <v>53</v>
      </c>
      <c r="E23" s="81">
        <f>Table5[[#This Row],[KOPVĒRTĒJUMS]]+Table5[[#This Row],[KOPVĒRTĒJUMS  ]]+Table5[[#This Row],[KOPVĒRTĒJUMS ]]</f>
        <v>65</v>
      </c>
      <c r="F23" s="82"/>
      <c r="G23" s="76"/>
      <c r="H23" s="83">
        <f>Table5[[#This Row],[FINĀLS]]+Table5[[#This Row],[KVALIFIKĀCIJA]]</f>
        <v>0</v>
      </c>
      <c r="I23" s="93"/>
      <c r="J23" s="94"/>
      <c r="K23" s="84">
        <f>Table5[[#This Row],[FINĀLS ]]+Table5[[#This Row],[KVALIFIKĀCIJA ]]</f>
        <v>0</v>
      </c>
      <c r="L23" s="85">
        <v>4</v>
      </c>
      <c r="M23" s="86">
        <v>61</v>
      </c>
      <c r="N23" s="84">
        <f>Table5[[#This Row],[KVALIFIKĀCIJA  ]]+Table5[[#This Row],[FINĀLS  ]]</f>
        <v>65</v>
      </c>
    </row>
    <row r="24" spans="2:14" x14ac:dyDescent="0.2">
      <c r="B24" s="73">
        <v>17</v>
      </c>
      <c r="C24" s="73">
        <v>63</v>
      </c>
      <c r="D24" s="97" t="s">
        <v>44</v>
      </c>
      <c r="E24" s="81">
        <f>Table5[[#This Row],[KOPVĒRTĒJUMS]]+Table5[[#This Row],[KOPVĒRTĒJUMS  ]]+Table5[[#This Row],[KOPVĒRTĒJUMS ]]</f>
        <v>58</v>
      </c>
      <c r="F24" s="82"/>
      <c r="G24" s="76"/>
      <c r="H24" s="83">
        <f>Table5[[#This Row],[FINĀLS]]+Table5[[#This Row],[KVALIFIKĀCIJA]]</f>
        <v>0</v>
      </c>
      <c r="I24" s="85">
        <v>4</v>
      </c>
      <c r="J24" s="86">
        <v>54</v>
      </c>
      <c r="K24" s="84">
        <f>Table5[[#This Row],[FINĀLS ]]+Table5[[#This Row],[KVALIFIKĀCIJA ]]</f>
        <v>58</v>
      </c>
      <c r="L24" s="85"/>
      <c r="M24" s="86"/>
      <c r="N24" s="84">
        <f>Table5[[#This Row],[KVALIFIKĀCIJA  ]]+Table5[[#This Row],[FINĀLS  ]]</f>
        <v>0</v>
      </c>
    </row>
    <row r="25" spans="2:14" x14ac:dyDescent="0.2">
      <c r="B25" s="73">
        <v>18</v>
      </c>
      <c r="C25" s="73">
        <v>21</v>
      </c>
      <c r="D25" s="75" t="s">
        <v>25</v>
      </c>
      <c r="E25" s="76">
        <f>Table5[[#This Row],[KOPVĒRTĒJUMS]]+Table5[[#This Row],[KOPVĒRTĒJUMS  ]]+Table5[[#This Row],[KOPVĒRTĒJUMS ]]</f>
        <v>56</v>
      </c>
      <c r="F25" s="77">
        <v>2</v>
      </c>
      <c r="G25" s="74">
        <v>54</v>
      </c>
      <c r="H25" s="78">
        <f>Table5[[#This Row],[FINĀLS]]+Table5[[#This Row],[KVALIFIKĀCIJA]]</f>
        <v>56</v>
      </c>
      <c r="I25" s="77"/>
      <c r="J25" s="74"/>
      <c r="K25" s="78">
        <f>Table5[[#This Row],[FINĀLS ]]+Table5[[#This Row],[KVALIFIKĀCIJA ]]</f>
        <v>0</v>
      </c>
      <c r="L25" s="77"/>
      <c r="M25" s="74"/>
      <c r="N25" s="78">
        <f>Table5[[#This Row],[KVALIFIKĀCIJA  ]]+Table5[[#This Row],[FINĀLS  ]]</f>
        <v>0</v>
      </c>
    </row>
    <row r="26" spans="2:14" x14ac:dyDescent="0.2">
      <c r="B26" s="73">
        <v>19</v>
      </c>
      <c r="C26" s="73">
        <v>41</v>
      </c>
      <c r="D26" s="96" t="s">
        <v>41</v>
      </c>
      <c r="E26" s="81">
        <f>Table5[[#This Row],[KOPVĒRTĒJUMS]]+Table5[[#This Row],[KOPVĒRTĒJUMS  ]]+Table5[[#This Row],[KOPVĒRTĒJUMS ]]</f>
        <v>56</v>
      </c>
      <c r="F26" s="82"/>
      <c r="G26" s="76"/>
      <c r="H26" s="83">
        <f>Table5[[#This Row],[FINĀLS]]+Table5[[#This Row],[KVALIFIKĀCIJA]]</f>
        <v>0</v>
      </c>
      <c r="I26" s="85">
        <v>2</v>
      </c>
      <c r="J26" s="86">
        <v>54</v>
      </c>
      <c r="K26" s="84">
        <f>Table5[[#This Row],[FINĀLS ]]+Table5[[#This Row],[KVALIFIKĀCIJA ]]</f>
        <v>56</v>
      </c>
      <c r="L26" s="85"/>
      <c r="M26" s="86"/>
      <c r="N26" s="84">
        <f>Table5[[#This Row],[KVALIFIKĀCIJA  ]]+Table5[[#This Row],[FINĀLS  ]]</f>
        <v>0</v>
      </c>
    </row>
    <row r="27" spans="2:14" x14ac:dyDescent="0.2">
      <c r="B27" s="73">
        <v>20</v>
      </c>
      <c r="C27" s="73">
        <v>94</v>
      </c>
      <c r="D27" s="96" t="s">
        <v>54</v>
      </c>
      <c r="E27" s="81">
        <f>Table5[[#This Row],[KOPVĒRTĒJUMS]]+Table5[[#This Row],[KOPVĒRTĒJUMS  ]]+Table5[[#This Row],[KOPVĒRTĒJUMS ]]</f>
        <v>56</v>
      </c>
      <c r="F27" s="82"/>
      <c r="G27" s="76"/>
      <c r="H27" s="83">
        <f>Table5[[#This Row],[FINĀLS]]+Table5[[#This Row],[KVALIFIKĀCIJA]]</f>
        <v>0</v>
      </c>
      <c r="I27" s="93"/>
      <c r="J27" s="94"/>
      <c r="K27" s="84">
        <f>Table5[[#This Row],[FINĀLS ]]+Table5[[#This Row],[KVALIFIKĀCIJA ]]</f>
        <v>0</v>
      </c>
      <c r="L27" s="85">
        <v>2</v>
      </c>
      <c r="M27" s="86">
        <v>54</v>
      </c>
      <c r="N27" s="84">
        <f>Table5[[#This Row],[KVALIFIKĀCIJA  ]]+Table5[[#This Row],[FINĀLS  ]]</f>
        <v>56</v>
      </c>
    </row>
    <row r="28" spans="2:14" x14ac:dyDescent="0.2">
      <c r="B28" s="73">
        <v>21</v>
      </c>
      <c r="C28" s="73">
        <v>19</v>
      </c>
      <c r="D28" s="96" t="s">
        <v>55</v>
      </c>
      <c r="E28" s="81">
        <f>Table5[[#This Row],[KOPVĒRTĒJUMS]]+Table5[[#This Row],[KOPVĒRTĒJUMS  ]]+Table5[[#This Row],[KOPVĒRTĒJUMS ]]</f>
        <v>56</v>
      </c>
      <c r="F28" s="82"/>
      <c r="G28" s="76"/>
      <c r="H28" s="83">
        <f>Table5[[#This Row],[FINĀLS]]+Table5[[#This Row],[KVALIFIKĀCIJA]]</f>
        <v>0</v>
      </c>
      <c r="I28" s="93"/>
      <c r="J28" s="94"/>
      <c r="K28" s="84">
        <f>Table5[[#This Row],[FINĀLS ]]+Table5[[#This Row],[KVALIFIKĀCIJA ]]</f>
        <v>0</v>
      </c>
      <c r="L28" s="85">
        <v>2</v>
      </c>
      <c r="M28" s="86">
        <v>54</v>
      </c>
      <c r="N28" s="84">
        <f>Table5[[#This Row],[KVALIFIKĀCIJA  ]]+Table5[[#This Row],[FINĀLS  ]]</f>
        <v>56</v>
      </c>
    </row>
    <row r="29" spans="2:14" x14ac:dyDescent="0.2">
      <c r="B29" s="73">
        <v>22</v>
      </c>
      <c r="C29" s="73">
        <v>70</v>
      </c>
      <c r="D29" s="96" t="s">
        <v>69</v>
      </c>
      <c r="E29" s="81">
        <f>Table5[[#This Row],[KOPVĒRTĒJUMS]]+Table5[[#This Row],[KOPVĒRTĒJUMS  ]]+Table5[[#This Row],[KOPVĒRTĒJUMS ]]</f>
        <v>56</v>
      </c>
      <c r="F29" s="82"/>
      <c r="G29" s="76"/>
      <c r="H29" s="83">
        <f>Table5[[#This Row],[FINĀLS]]+Table5[[#This Row],[KVALIFIKĀCIJA]]</f>
        <v>0</v>
      </c>
      <c r="I29" s="93"/>
      <c r="J29" s="94"/>
      <c r="K29" s="84">
        <f>Table5[[#This Row],[FINĀLS ]]+Table5[[#This Row],[KVALIFIKĀCIJA ]]</f>
        <v>0</v>
      </c>
      <c r="L29" s="85">
        <v>2</v>
      </c>
      <c r="M29" s="86">
        <v>54</v>
      </c>
      <c r="N29" s="84">
        <f>Table5[[#This Row],[KVALIFIKĀCIJA  ]]+Table5[[#This Row],[FINĀLS  ]]</f>
        <v>56</v>
      </c>
    </row>
    <row r="30" spans="2:14" x14ac:dyDescent="0.2">
      <c r="B30" s="73">
        <v>23</v>
      </c>
      <c r="C30" s="73">
        <v>45</v>
      </c>
      <c r="D30" s="97" t="s">
        <v>42</v>
      </c>
      <c r="E30" s="81">
        <f>Table5[[#This Row],[KOPVĒRTĒJUMS]]+Table5[[#This Row],[KOPVĒRTĒJUMS  ]]+Table5[[#This Row],[KOPVĒRTĒJUMS ]]</f>
        <v>55</v>
      </c>
      <c r="F30" s="82"/>
      <c r="G30" s="76"/>
      <c r="H30" s="83">
        <f>Table5[[#This Row],[FINĀLS]]+Table5[[#This Row],[KVALIFIKĀCIJA]]</f>
        <v>0</v>
      </c>
      <c r="I30" s="85">
        <v>1</v>
      </c>
      <c r="J30" s="86">
        <v>54</v>
      </c>
      <c r="K30" s="84">
        <f>Table5[[#This Row],[FINĀLS ]]+Table5[[#This Row],[KVALIFIKĀCIJA ]]</f>
        <v>55</v>
      </c>
      <c r="L30" s="85"/>
      <c r="M30" s="86"/>
      <c r="N30" s="84">
        <f>Table5[[#This Row],[KVALIFIKĀCIJA  ]]+Table5[[#This Row],[FINĀLS  ]]</f>
        <v>0</v>
      </c>
    </row>
    <row r="31" spans="2:14" x14ac:dyDescent="0.2">
      <c r="B31" s="73">
        <v>24</v>
      </c>
      <c r="C31" s="73">
        <v>49</v>
      </c>
      <c r="D31" s="96" t="s">
        <v>45</v>
      </c>
      <c r="E31" s="81">
        <f>Table5[[#This Row],[KOPVĒRTĒJUMS]]+Table5[[#This Row],[KOPVĒRTĒJUMS  ]]+Table5[[#This Row],[KOPVĒRTĒJUMS ]]</f>
        <v>0.5</v>
      </c>
      <c r="F31" s="82"/>
      <c r="G31" s="76"/>
      <c r="H31" s="83">
        <f>Table5[[#This Row],[FINĀLS]]+Table5[[#This Row],[KVALIFIKĀCIJA]]</f>
        <v>0</v>
      </c>
      <c r="I31" s="85">
        <v>0.5</v>
      </c>
      <c r="J31" s="86"/>
      <c r="K31" s="84">
        <f>Table5[[#This Row],[FINĀLS ]]+Table5[[#This Row],[KVALIFIKĀCIJA ]]</f>
        <v>0.5</v>
      </c>
      <c r="L31" s="85"/>
      <c r="M31" s="86"/>
      <c r="N31" s="84">
        <f>Table5[[#This Row],[KVALIFIKĀCIJA  ]]+Table5[[#This Row],[FINĀLS  ]]</f>
        <v>0</v>
      </c>
    </row>
    <row r="32" spans="2:14" x14ac:dyDescent="0.2">
      <c r="B32" s="73">
        <v>25</v>
      </c>
      <c r="C32" s="73">
        <v>5</v>
      </c>
      <c r="D32" s="96" t="s">
        <v>56</v>
      </c>
      <c r="E32" s="81">
        <f>Table5[[#This Row],[KOPVĒRTĒJUMS]]+Table5[[#This Row],[KOPVĒRTĒJUMS  ]]+Table5[[#This Row],[KOPVĒRTĒJUMS ]]</f>
        <v>0</v>
      </c>
      <c r="F32" s="82"/>
      <c r="G32" s="76"/>
      <c r="H32" s="83">
        <f>Table5[[#This Row],[FINĀLS]]+Table5[[#This Row],[KVALIFIKĀCIJA]]</f>
        <v>0</v>
      </c>
      <c r="I32" s="93"/>
      <c r="J32" s="94"/>
      <c r="K32" s="84">
        <f>Table5[[#This Row],[FINĀLS ]]+Table5[[#This Row],[KVALIFIKĀCIJA ]]</f>
        <v>0</v>
      </c>
      <c r="L32" s="85">
        <v>0</v>
      </c>
      <c r="M32" s="86">
        <v>0</v>
      </c>
      <c r="N32" s="84">
        <f>Table5[[#This Row],[KVALIFIKĀCIJA  ]]+Table5[[#This Row],[FINĀLS  ]]</f>
        <v>0</v>
      </c>
    </row>
    <row r="33" spans="2:14" x14ac:dyDescent="0.2">
      <c r="B33" s="73">
        <v>26</v>
      </c>
      <c r="C33" s="73">
        <v>44</v>
      </c>
      <c r="D33" s="96" t="s">
        <v>70</v>
      </c>
      <c r="E33" s="81">
        <f>Table5[[#This Row],[KOPVĒRTĒJUMS]]+Table5[[#This Row],[KOPVĒRTĒJUMS  ]]+Table5[[#This Row],[KOPVĒRTĒJUMS ]]</f>
        <v>0</v>
      </c>
      <c r="F33" s="82"/>
      <c r="G33" s="76"/>
      <c r="H33" s="83">
        <f>Table5[[#This Row],[FINĀLS]]+Table5[[#This Row],[KVALIFIKĀCIJA]]</f>
        <v>0</v>
      </c>
      <c r="I33" s="93"/>
      <c r="J33" s="94"/>
      <c r="K33" s="84">
        <f>Table5[[#This Row],[FINĀLS ]]+Table5[[#This Row],[KVALIFIKĀCIJA ]]</f>
        <v>0</v>
      </c>
      <c r="L33" s="85">
        <v>0</v>
      </c>
      <c r="M33" s="86">
        <v>0</v>
      </c>
      <c r="N33" s="84">
        <f>Table5[[#This Row],[KVALIFIKĀCIJA  ]]+Table5[[#This Row],[FINĀLS  ]]</f>
        <v>0</v>
      </c>
    </row>
    <row r="34" spans="2:14" x14ac:dyDescent="0.2">
      <c r="B34" s="73">
        <v>27</v>
      </c>
      <c r="C34" s="73">
        <v>48</v>
      </c>
      <c r="D34" s="96" t="s">
        <v>57</v>
      </c>
      <c r="E34" s="81">
        <f>Table5[[#This Row],[KOPVĒRTĒJUMS]]+Table5[[#This Row],[KOPVĒRTĒJUMS  ]]+Table5[[#This Row],[KOPVĒRTĒJUMS ]]</f>
        <v>0</v>
      </c>
      <c r="F34" s="82"/>
      <c r="G34" s="76"/>
      <c r="H34" s="83">
        <f>Table5[[#This Row],[FINĀLS]]+Table5[[#This Row],[KVALIFIKĀCIJA]]</f>
        <v>0</v>
      </c>
      <c r="I34" s="93"/>
      <c r="J34" s="94"/>
      <c r="K34" s="84">
        <f>Table5[[#This Row],[FINĀLS ]]+Table5[[#This Row],[KVALIFIKĀCIJA ]]</f>
        <v>0</v>
      </c>
      <c r="L34" s="85">
        <v>0</v>
      </c>
      <c r="M34" s="86">
        <v>0</v>
      </c>
      <c r="N34" s="84">
        <f>Table5[[#This Row],[KVALIFIKĀCIJA  ]]+Table5[[#This Row],[FINĀLS  ]]</f>
        <v>0</v>
      </c>
    </row>
  </sheetData>
  <mergeCells count="6">
    <mergeCell ref="L5:N5"/>
    <mergeCell ref="L6:N6"/>
    <mergeCell ref="F5:H5"/>
    <mergeCell ref="F6:H6"/>
    <mergeCell ref="I5:K5"/>
    <mergeCell ref="I6:K6"/>
  </mergeCells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2022-05-08T12:14:39Z</cp:lastPrinted>
  <dcterms:created xsi:type="dcterms:W3CDTF">2017-04-26T13:26:57Z</dcterms:created>
  <dcterms:modified xsi:type="dcterms:W3CDTF">2022-10-15T04:39:38Z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2022-10-15T04:05:30Z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e1412636-ac23-404c-8015-c72d1f74d0b8</vt:lpwstr>
  </property>
  <property fmtid="{D5CDD505-2E9C-101B-9397-08002B2CF9AE}" pid="8" name="MSIP_Label_49aa7217-ffdb-4b20-93f6-d4a846931f54_ContentBits">
    <vt:lpwstr>2</vt:lpwstr>
  </property>
</Properties>
</file>