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ila.gutke/Desktop/tiesnesis/2021 Dragreiss/"/>
    </mc:Choice>
  </mc:AlternateContent>
  <xr:revisionPtr revIDLastSave="0" documentId="13_ncr:1_{BFFF13C0-8881-7D4E-8039-0E7639582495}" xr6:coauthVersionLast="47" xr6:coauthVersionMax="47" xr10:uidLastSave="{00000000-0000-0000-0000-000000000000}"/>
  <bookViews>
    <workbookView xWindow="1700" yWindow="460" windowWidth="24880" windowHeight="25140" xr2:uid="{00000000-000D-0000-FFFF-FFFF00000000}"/>
  </bookViews>
  <sheets>
    <sheet name="KOPVERTEJUMS GADA 2021" sheetId="2" r:id="rId1"/>
    <sheet name="KOPVERTEJUMS 202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2" l="1"/>
  <c r="L64" i="2" s="1"/>
  <c r="K63" i="2"/>
  <c r="L63" i="2" s="1"/>
  <c r="K62" i="2"/>
  <c r="L62" i="2" s="1"/>
  <c r="K56" i="2"/>
  <c r="L56" i="2" s="1"/>
  <c r="K55" i="2"/>
  <c r="L55" i="2" s="1"/>
  <c r="K54" i="2"/>
  <c r="H54" i="2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H38" i="2"/>
  <c r="K37" i="2"/>
  <c r="H37" i="2"/>
  <c r="K36" i="2"/>
  <c r="L36" i="2" s="1"/>
  <c r="K35" i="2"/>
  <c r="H35" i="2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H22" i="2"/>
  <c r="K17" i="2"/>
  <c r="L17" i="2" s="1"/>
  <c r="K16" i="2"/>
  <c r="L16" i="2" s="1"/>
  <c r="K15" i="2"/>
  <c r="L15" i="2" s="1"/>
  <c r="K14" i="2"/>
  <c r="L14" i="2" s="1"/>
  <c r="K13" i="2"/>
  <c r="H13" i="2"/>
  <c r="K12" i="2"/>
  <c r="H12" i="2"/>
  <c r="K6" i="2"/>
  <c r="H6" i="2"/>
  <c r="H6" i="1"/>
  <c r="K6" i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9" i="1"/>
  <c r="L19" i="1" s="1"/>
  <c r="K20" i="1"/>
  <c r="L20" i="1" s="1"/>
  <c r="K17" i="1"/>
  <c r="L17" i="1" s="1"/>
  <c r="K18" i="1"/>
  <c r="L18" i="1" s="1"/>
  <c r="K21" i="1"/>
  <c r="L21" i="1" s="1"/>
  <c r="K22" i="1"/>
  <c r="L22" i="1" s="1"/>
  <c r="K23" i="1"/>
  <c r="L23" i="1" s="1"/>
  <c r="K24" i="1"/>
  <c r="L24" i="1" s="1"/>
  <c r="H30" i="1"/>
  <c r="K30" i="1"/>
  <c r="K31" i="1"/>
  <c r="L31" i="1"/>
  <c r="K33" i="1"/>
  <c r="L33" i="1" s="1"/>
  <c r="H32" i="1"/>
  <c r="K32" i="1"/>
  <c r="K34" i="1"/>
  <c r="L34" i="1" s="1"/>
  <c r="K36" i="1"/>
  <c r="L36" i="1" s="1"/>
  <c r="K35" i="1"/>
  <c r="L35" i="1" s="1"/>
  <c r="K37" i="1"/>
  <c r="L37" i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/>
  <c r="K44" i="1"/>
  <c r="L44" i="1" s="1"/>
  <c r="K47" i="1"/>
  <c r="L47" i="1" s="1"/>
  <c r="K48" i="1"/>
  <c r="L48" i="1" s="1"/>
  <c r="K45" i="1"/>
  <c r="L45" i="1" s="1"/>
  <c r="K46" i="1"/>
  <c r="L46" i="1"/>
  <c r="K49" i="1"/>
  <c r="L49" i="1" s="1"/>
  <c r="H54" i="1"/>
  <c r="K54" i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H76" i="1"/>
  <c r="K76" i="1"/>
  <c r="K77" i="1"/>
  <c r="L77" i="1" s="1"/>
  <c r="K78" i="1"/>
  <c r="L78" i="1" s="1"/>
  <c r="K79" i="1"/>
  <c r="L79" i="1" s="1"/>
  <c r="K83" i="1"/>
  <c r="L83" i="1" s="1"/>
  <c r="K80" i="1"/>
  <c r="L80" i="1" s="1"/>
  <c r="K81" i="1"/>
  <c r="L81" i="1" s="1"/>
  <c r="H82" i="1"/>
  <c r="K82" i="1"/>
  <c r="K85" i="1"/>
  <c r="L85" i="1" s="1"/>
  <c r="K86" i="1"/>
  <c r="L86" i="1" s="1"/>
  <c r="H84" i="1"/>
  <c r="K84" i="1"/>
  <c r="K88" i="1"/>
  <c r="L88" i="1" s="1"/>
  <c r="K89" i="1"/>
  <c r="L89" i="1" s="1"/>
  <c r="K91" i="1"/>
  <c r="L91" i="1" s="1"/>
  <c r="K92" i="1"/>
  <c r="L92" i="1" s="1"/>
  <c r="K93" i="1"/>
  <c r="L93" i="1" s="1"/>
  <c r="K96" i="1"/>
  <c r="L96" i="1" s="1"/>
  <c r="K98" i="1"/>
  <c r="L98" i="1" s="1"/>
  <c r="K87" i="1"/>
  <c r="L87" i="1" s="1"/>
  <c r="K90" i="1"/>
  <c r="L90" i="1" s="1"/>
  <c r="K94" i="1"/>
  <c r="L94" i="1"/>
  <c r="K95" i="1"/>
  <c r="L95" i="1" s="1"/>
  <c r="K97" i="1"/>
  <c r="L97" i="1" s="1"/>
  <c r="K99" i="1"/>
  <c r="L99" i="1" s="1"/>
  <c r="K100" i="1"/>
  <c r="L100" i="1" s="1"/>
  <c r="K101" i="1"/>
  <c r="L101" i="1"/>
  <c r="K102" i="1"/>
  <c r="L102" i="1" s="1"/>
  <c r="K103" i="1"/>
  <c r="L103" i="1" s="1"/>
  <c r="K104" i="1"/>
  <c r="L104" i="1" s="1"/>
  <c r="K114" i="1"/>
  <c r="L114" i="1" s="1"/>
  <c r="K113" i="1"/>
  <c r="L113" i="1" s="1"/>
  <c r="K112" i="1"/>
  <c r="L112" i="1" s="1"/>
  <c r="H110" i="1"/>
  <c r="K110" i="1"/>
  <c r="K111" i="1"/>
  <c r="L111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/>
  <c r="K128" i="1"/>
  <c r="L128" i="1" s="1"/>
  <c r="K129" i="1"/>
  <c r="L129" i="1" s="1"/>
  <c r="K130" i="1"/>
  <c r="L130" i="1" s="1"/>
  <c r="K131" i="1"/>
  <c r="L131" i="1"/>
  <c r="K132" i="1"/>
  <c r="L132" i="1" s="1"/>
  <c r="L30" i="1" l="1"/>
  <c r="L12" i="2"/>
  <c r="L13" i="2"/>
  <c r="L37" i="2"/>
  <c r="L54" i="2"/>
  <c r="L38" i="2"/>
  <c r="L35" i="2"/>
  <c r="L6" i="2"/>
  <c r="L22" i="2"/>
  <c r="L110" i="1"/>
  <c r="L76" i="1"/>
  <c r="L54" i="1"/>
  <c r="L6" i="1"/>
  <c r="L84" i="1"/>
  <c r="L82" i="1"/>
  <c r="L32" i="1"/>
</calcChain>
</file>

<file path=xl/sharedStrings.xml><?xml version="1.0" encoding="utf-8"?>
<sst xmlns="http://schemas.openxmlformats.org/spreadsheetml/2006/main" count="490" uniqueCount="173">
  <si>
    <t>Bičkovs</t>
  </si>
  <si>
    <t>Vārds</t>
  </si>
  <si>
    <t>Uzvārds</t>
  </si>
  <si>
    <t>Punkti</t>
  </si>
  <si>
    <t>Vieta</t>
  </si>
  <si>
    <t>Delvis</t>
  </si>
  <si>
    <t>Milčs</t>
  </si>
  <si>
    <t>Maksims</t>
  </si>
  <si>
    <t>Pučurs</t>
  </si>
  <si>
    <t>Ozoliņš</t>
  </si>
  <si>
    <t>Rihards</t>
  </si>
  <si>
    <t>Simson</t>
  </si>
  <si>
    <t xml:space="preserve">Ago </t>
  </si>
  <si>
    <t>Kravecs</t>
  </si>
  <si>
    <t xml:space="preserve">Raivis </t>
  </si>
  <si>
    <t>Evald</t>
  </si>
  <si>
    <t>Nigul</t>
  </si>
  <si>
    <t xml:space="preserve">Risto </t>
  </si>
  <si>
    <t>Arik</t>
  </si>
  <si>
    <t>Kvalif.</t>
  </si>
  <si>
    <t>Izslēgš.rez</t>
  </si>
  <si>
    <t>Punkti kopā</t>
  </si>
  <si>
    <t>VENTSPILS 1.POSMS PUNKTI</t>
  </si>
  <si>
    <t>HAAPSALU 2.POSMS PUNKTI</t>
  </si>
  <si>
    <t>KOPVĒRTĒJUMS</t>
  </si>
  <si>
    <t>Lagzdiņš</t>
  </si>
  <si>
    <t>Kaspars</t>
  </si>
  <si>
    <t>Andersons</t>
  </si>
  <si>
    <t>Jānis Tomas</t>
  </si>
  <si>
    <t>Kuzmins</t>
  </si>
  <si>
    <t>Jānis</t>
  </si>
  <si>
    <t>Diduks</t>
  </si>
  <si>
    <t>Vladimirs</t>
  </si>
  <si>
    <t>Kalējs</t>
  </si>
  <si>
    <t>Muciņš</t>
  </si>
  <si>
    <t>Aigars</t>
  </si>
  <si>
    <t>Gorbatovskis</t>
  </si>
  <si>
    <t>Andrejs</t>
  </si>
  <si>
    <t>Pinčuks</t>
  </si>
  <si>
    <t>Aleksandrs</t>
  </si>
  <si>
    <t>Niks</t>
  </si>
  <si>
    <t>Apfelbaums</t>
  </si>
  <si>
    <t xml:space="preserve">Rolands </t>
  </si>
  <si>
    <t>Blāze</t>
  </si>
  <si>
    <t>Rainers</t>
  </si>
  <si>
    <t>Šimanskis</t>
  </si>
  <si>
    <t>Artūrs</t>
  </si>
  <si>
    <t>Balodis</t>
  </si>
  <si>
    <t xml:space="preserve">Ivars </t>
  </si>
  <si>
    <t>Nolle</t>
  </si>
  <si>
    <t xml:space="preserve">Andrejs </t>
  </si>
  <si>
    <t>Antonovs</t>
  </si>
  <si>
    <t xml:space="preserve">Mārtiņš Mārcis </t>
  </si>
  <si>
    <t>Robežnieks</t>
  </si>
  <si>
    <t xml:space="preserve">Jānis </t>
  </si>
  <si>
    <t>STREET LEGAL B</t>
  </si>
  <si>
    <t>Ēriks</t>
  </si>
  <si>
    <t>Statkus</t>
  </si>
  <si>
    <t>Reinis</t>
  </si>
  <si>
    <t>Sils</t>
  </si>
  <si>
    <t>Kirils</t>
  </si>
  <si>
    <t>Golovānovs</t>
  </si>
  <si>
    <t>lllimar</t>
  </si>
  <si>
    <t>Suvari</t>
  </si>
  <si>
    <t>Saulius</t>
  </si>
  <si>
    <t>Petrosius</t>
  </si>
  <si>
    <t>Rolands</t>
  </si>
  <si>
    <t>Vjaters</t>
  </si>
  <si>
    <t>Andris</t>
  </si>
  <si>
    <t>Ivanovs</t>
  </si>
  <si>
    <t>Sandris</t>
  </si>
  <si>
    <t>Ivanovskis</t>
  </si>
  <si>
    <t>Airide</t>
  </si>
  <si>
    <t>Benuišiene</t>
  </si>
  <si>
    <t>Raitis</t>
  </si>
  <si>
    <t>Mūrnieks</t>
  </si>
  <si>
    <t>Valērijs</t>
  </si>
  <si>
    <t>Urbans</t>
  </si>
  <si>
    <t>Klāvs</t>
  </si>
  <si>
    <t>Laiviņš</t>
  </si>
  <si>
    <t xml:space="preserve">Egidius </t>
  </si>
  <si>
    <t>Valutis</t>
  </si>
  <si>
    <t>Benediktas</t>
  </si>
  <si>
    <t>Nanartonis</t>
  </si>
  <si>
    <t>Artutas</t>
  </si>
  <si>
    <t>Gusto</t>
  </si>
  <si>
    <t>Kaniscevs</t>
  </si>
  <si>
    <t>Oskars</t>
  </si>
  <si>
    <t>Strods</t>
  </si>
  <si>
    <t>Ģirts</t>
  </si>
  <si>
    <t>Vekmanis</t>
  </si>
  <si>
    <t>Treiguts</t>
  </si>
  <si>
    <t>Ronalds</t>
  </si>
  <si>
    <t>Mārtiņš</t>
  </si>
  <si>
    <t>Lakotkins</t>
  </si>
  <si>
    <t>Intenbergs</t>
  </si>
  <si>
    <t>Arkādijs</t>
  </si>
  <si>
    <t>Fišers</t>
  </si>
  <si>
    <t>Romāns</t>
  </si>
  <si>
    <t>Sokolovs</t>
  </si>
  <si>
    <t>Laur</t>
  </si>
  <si>
    <t>Kubarsepp</t>
  </si>
  <si>
    <t>Mindaugas</t>
  </si>
  <si>
    <t>Beniušis</t>
  </si>
  <si>
    <t>Igors</t>
  </si>
  <si>
    <t>Detkovs</t>
  </si>
  <si>
    <t>Jevgeņijs</t>
  </si>
  <si>
    <t>STOCK</t>
  </si>
  <si>
    <t>STREET A</t>
  </si>
  <si>
    <t>STREET B</t>
  </si>
  <si>
    <t>SUPER STOCK</t>
  </si>
  <si>
    <t>OUTLAW</t>
  </si>
  <si>
    <t>LAF LATVIJAS DRAGREISA KAUSA SEZONAS KOPVĒRTĒJUMS UN POSMU PUNKTI 2021</t>
  </si>
  <si>
    <t>BKSB 3.POSMS PUNKTI</t>
  </si>
  <si>
    <t>Izslēg. rez.</t>
  </si>
  <si>
    <t xml:space="preserve">Punkti </t>
  </si>
  <si>
    <t xml:space="preserve">Kvalif. </t>
  </si>
  <si>
    <t>Eva</t>
  </si>
  <si>
    <t>Ieviņa</t>
  </si>
  <si>
    <t>Golovanovs</t>
  </si>
  <si>
    <t>Zvagulis</t>
  </si>
  <si>
    <t>Zariņš</t>
  </si>
  <si>
    <t>Dubrovskis</t>
  </si>
  <si>
    <t>Alans</t>
  </si>
  <si>
    <t>Šulcs</t>
  </si>
  <si>
    <t xml:space="preserve">Silvestrs  </t>
  </si>
  <si>
    <t>Krieviņš</t>
  </si>
  <si>
    <t xml:space="preserve">Reinis </t>
  </si>
  <si>
    <t>Trūps</t>
  </si>
  <si>
    <t xml:space="preserve">Elīna  </t>
  </si>
  <si>
    <t>Saliņa</t>
  </si>
  <si>
    <t xml:space="preserve">Romans </t>
  </si>
  <si>
    <t>Voicišs</t>
  </si>
  <si>
    <t>Akmentiņš</t>
  </si>
  <si>
    <t xml:space="preserve">Rainers  </t>
  </si>
  <si>
    <t xml:space="preserve">Artjoms </t>
  </si>
  <si>
    <t>Ribakovs</t>
  </si>
  <si>
    <t xml:space="preserve">Maksims </t>
  </si>
  <si>
    <t xml:space="preserve">Juris </t>
  </si>
  <si>
    <t>Vaivods</t>
  </si>
  <si>
    <t xml:space="preserve">Saulius </t>
  </si>
  <si>
    <t xml:space="preserve">Vitalijs </t>
  </si>
  <si>
    <t>Kuhars</t>
  </si>
  <si>
    <t xml:space="preserve">Raivis  </t>
  </si>
  <si>
    <t xml:space="preserve">Rinalds </t>
  </si>
  <si>
    <t>Kolendo</t>
  </si>
  <si>
    <t>Ordovskis</t>
  </si>
  <si>
    <t>Lamberts</t>
  </si>
  <si>
    <t xml:space="preserve">Edijs </t>
  </si>
  <si>
    <t>Čunka</t>
  </si>
  <si>
    <t xml:space="preserve">Janis </t>
  </si>
  <si>
    <t>Irbe</t>
  </si>
  <si>
    <t>Stepanovs</t>
  </si>
  <si>
    <t xml:space="preserve">Rihards </t>
  </si>
  <si>
    <t xml:space="preserve">Sandis </t>
  </si>
  <si>
    <t>Petruškevičs</t>
  </si>
  <si>
    <t xml:space="preserve">Artūrs </t>
  </si>
  <si>
    <t xml:space="preserve">Didzis </t>
  </si>
  <si>
    <t>Ločmelis</t>
  </si>
  <si>
    <t xml:space="preserve">Artūras </t>
  </si>
  <si>
    <t>Balnys</t>
  </si>
  <si>
    <t xml:space="preserve">Vytenis </t>
  </si>
  <si>
    <t>Suslavicius</t>
  </si>
  <si>
    <t xml:space="preserve">Alvis </t>
  </si>
  <si>
    <t>Ledskalniņš</t>
  </si>
  <si>
    <t xml:space="preserve">Egidijus </t>
  </si>
  <si>
    <t>Venckus</t>
  </si>
  <si>
    <t xml:space="preserve">Remigijus </t>
  </si>
  <si>
    <t>Alešiūnas</t>
  </si>
  <si>
    <t xml:space="preserve">Kristaps </t>
  </si>
  <si>
    <t xml:space="preserve">Punkti  </t>
  </si>
  <si>
    <t>KOPVĒRTĒJUMS*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</si>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</sst>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22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8" fillId="13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5" borderId="2" applyNumberFormat="0" applyAlignment="0" applyProtection="0"/>
    <xf numFmtId="0" fontId="12" fillId="13" borderId="3" applyNumberFormat="0" applyAlignment="0" applyProtection="0"/>
    <xf numFmtId="0" fontId="14" fillId="0" borderId="4" applyNumberFormat="0" applyFill="0" applyAlignment="0" applyProtection="0"/>
    <xf numFmtId="0" fontId="11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7" fillId="0" borderId="0"/>
    <xf numFmtId="0" fontId="13" fillId="0" borderId="0" applyNumberFormat="0" applyFill="0" applyBorder="0" applyAlignment="0" applyProtection="0"/>
    <xf numFmtId="0" fontId="5" fillId="0" borderId="0"/>
    <xf numFmtId="0" fontId="5" fillId="0" borderId="0"/>
    <xf numFmtId="0" fontId="10" fillId="0" borderId="5" applyNumberFormat="0" applyFill="0" applyAlignment="0" applyProtection="0"/>
    <xf numFmtId="0" fontId="4" fillId="0" borderId="0"/>
    <xf numFmtId="0" fontId="4" fillId="0" borderId="0"/>
  </cellStyleXfs>
  <cellXfs count="7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19" fillId="2" borderId="0" xfId="0" applyFont="1" applyFill="1"/>
    <xf numFmtId="0" fontId="18" fillId="2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4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ont="1" applyFill="1"/>
    <xf numFmtId="0" fontId="1" fillId="2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0" fillId="2" borderId="0" xfId="0" applyFont="1" applyFill="1"/>
    <xf numFmtId="0" fontId="20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18" fillId="23" borderId="1" xfId="0" applyFont="1" applyFill="1" applyBorder="1" applyAlignment="1">
      <alignment horizontal="center" vertical="center" wrapText="1"/>
    </xf>
    <xf numFmtId="0" fontId="0" fillId="25" borderId="1" xfId="0" applyFill="1" applyBorder="1" applyAlignment="1">
      <alignment horizontal="left" vertical="center"/>
    </xf>
    <xf numFmtId="0" fontId="0" fillId="25" borderId="1" xfId="0" applyFill="1" applyBorder="1"/>
    <xf numFmtId="0" fontId="0" fillId="25" borderId="1" xfId="0" applyFill="1" applyBorder="1" applyAlignment="1">
      <alignment horizontal="left"/>
    </xf>
    <xf numFmtId="0" fontId="0" fillId="2" borderId="8" xfId="0" applyFill="1" applyBorder="1" applyAlignment="1">
      <alignment horizontal="left" vertical="center"/>
    </xf>
    <xf numFmtId="0" fontId="0" fillId="25" borderId="8" xfId="0" applyFill="1" applyBorder="1" applyAlignment="1">
      <alignment horizontal="left" vertical="center"/>
    </xf>
    <xf numFmtId="0" fontId="0" fillId="25" borderId="8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/>
    <xf numFmtId="0" fontId="0" fillId="2" borderId="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/>
    <xf numFmtId="0" fontId="21" fillId="24" borderId="1" xfId="0" applyFont="1" applyFill="1" applyBorder="1" applyAlignment="1">
      <alignment horizontal="center" vertical="center"/>
    </xf>
    <xf numFmtId="0" fontId="21" fillId="24" borderId="9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21" fillId="24" borderId="8" xfId="0" applyFont="1" applyFill="1" applyBorder="1" applyAlignment="1">
      <alignment horizontal="center" vertical="center"/>
    </xf>
    <xf numFmtId="0" fontId="21" fillId="24" borderId="9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0" fillId="25" borderId="8" xfId="0" applyFill="1" applyBorder="1"/>
    <xf numFmtId="0" fontId="0" fillId="25" borderId="12" xfId="0" applyFill="1" applyBorder="1"/>
    <xf numFmtId="0" fontId="0" fillId="25" borderId="13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5" borderId="8" xfId="0" applyFont="1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1" xfId="0" applyFont="1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18" fillId="23" borderId="1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" xfId="0" applyFill="1" applyBorder="1"/>
    <xf numFmtId="0" fontId="0" fillId="25" borderId="8" xfId="0" applyFill="1" applyBorder="1" applyAlignment="1">
      <alignment vertical="center"/>
    </xf>
    <xf numFmtId="0" fontId="0" fillId="25" borderId="1" xfId="0" applyFill="1" applyBorder="1" applyAlignment="1">
      <alignment vertical="center"/>
    </xf>
    <xf numFmtId="0" fontId="18" fillId="23" borderId="6" xfId="0" applyFont="1" applyFill="1" applyBorder="1" applyAlignment="1">
      <alignment horizontal="center" vertical="center" wrapText="1"/>
    </xf>
    <xf numFmtId="0" fontId="18" fillId="23" borderId="7" xfId="0" applyFont="1" applyFill="1" applyBorder="1" applyAlignment="1">
      <alignment horizontal="center" vertical="center" wrapText="1"/>
    </xf>
    <xf numFmtId="0" fontId="18" fillId="23" borderId="8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</cellXfs>
  <cellStyles count="50">
    <cellStyle name="1. izcēlums" xfId="2" xr:uid="{00000000-0005-0000-0000-000000000000}"/>
    <cellStyle name="2. izcēlums" xfId="3" xr:uid="{00000000-0005-0000-0000-000001000000}"/>
    <cellStyle name="20% no 1. izcēluma" xfId="4" xr:uid="{00000000-0005-0000-0000-000002000000}"/>
    <cellStyle name="20% no 2. izcēluma" xfId="5" xr:uid="{00000000-0005-0000-0000-000003000000}"/>
    <cellStyle name="20% no 3. izcēluma" xfId="6" xr:uid="{00000000-0005-0000-0000-000004000000}"/>
    <cellStyle name="20% no 4. izcēluma" xfId="7" xr:uid="{00000000-0005-0000-0000-000005000000}"/>
    <cellStyle name="20% no 5. izcēluma" xfId="8" xr:uid="{00000000-0005-0000-0000-000006000000}"/>
    <cellStyle name="20% no 6. izcēluma" xfId="9" xr:uid="{00000000-0005-0000-0000-000007000000}"/>
    <cellStyle name="3. izcēlums " xfId="10" xr:uid="{00000000-0005-0000-0000-000008000000}"/>
    <cellStyle name="4. izcēlums" xfId="11" xr:uid="{00000000-0005-0000-0000-000009000000}"/>
    <cellStyle name="40% no 1. izcēluma" xfId="12" xr:uid="{00000000-0005-0000-0000-00000A000000}"/>
    <cellStyle name="40% no 2. izcēluma" xfId="13" xr:uid="{00000000-0005-0000-0000-00000B000000}"/>
    <cellStyle name="40% no 3. izcēluma" xfId="14" xr:uid="{00000000-0005-0000-0000-00000C000000}"/>
    <cellStyle name="40% no 4. izcēluma" xfId="15" xr:uid="{00000000-0005-0000-0000-00000D000000}"/>
    <cellStyle name="40% no 5. izcēluma" xfId="16" xr:uid="{00000000-0005-0000-0000-00000E000000}"/>
    <cellStyle name="40% no 6. izcēluma" xfId="17" xr:uid="{00000000-0005-0000-0000-00000F000000}"/>
    <cellStyle name="5. izcēlums" xfId="18" xr:uid="{00000000-0005-0000-0000-000010000000}"/>
    <cellStyle name="6. izcēlums" xfId="19" xr:uid="{00000000-0005-0000-0000-000011000000}"/>
    <cellStyle name="60% no 1. izcēluma" xfId="20" xr:uid="{00000000-0005-0000-0000-000012000000}"/>
    <cellStyle name="60% no 2. izcēluma" xfId="21" xr:uid="{00000000-0005-0000-0000-000013000000}"/>
    <cellStyle name="60% no 3. izcēluma" xfId="22" xr:uid="{00000000-0005-0000-0000-000014000000}"/>
    <cellStyle name="60% no 4. izcēluma" xfId="23" xr:uid="{00000000-0005-0000-0000-000015000000}"/>
    <cellStyle name="60% no 5. izcēluma" xfId="24" xr:uid="{00000000-0005-0000-0000-000016000000}"/>
    <cellStyle name="60% no 6. izcēluma" xfId="25" xr:uid="{00000000-0005-0000-0000-000017000000}"/>
    <cellStyle name="Aprēķināšana" xfId="26" xr:uid="{00000000-0005-0000-0000-000018000000}"/>
    <cellStyle name="Brīdinājuma teksts" xfId="27" xr:uid="{00000000-0005-0000-0000-000019000000}"/>
    <cellStyle name="Hipersaite 2" xfId="28" xr:uid="{00000000-0005-0000-0000-00001A000000}"/>
    <cellStyle name="Ievade" xfId="29" xr:uid="{00000000-0005-0000-0000-00001B000000}"/>
    <cellStyle name="Izvade" xfId="30" xr:uid="{00000000-0005-0000-0000-00001C000000}"/>
    <cellStyle name="Kopsumma" xfId="31" xr:uid="{00000000-0005-0000-0000-00001D000000}"/>
    <cellStyle name="Neitrāls" xfId="32" xr:uid="{00000000-0005-0000-0000-00001E000000}"/>
    <cellStyle name="Normal" xfId="0" builtinId="0"/>
    <cellStyle name="Normal 10" xfId="49" xr:uid="{00000000-0005-0000-0000-000020000000}"/>
    <cellStyle name="Normal 2" xfId="33" xr:uid="{00000000-0005-0000-0000-000021000000}"/>
    <cellStyle name="Normal 2 2" xfId="34" xr:uid="{00000000-0005-0000-0000-000022000000}"/>
    <cellStyle name="Normal 2_1.p. 05.05.2013." xfId="35" xr:uid="{00000000-0005-0000-0000-000023000000}"/>
    <cellStyle name="Normal 3" xfId="36" xr:uid="{00000000-0005-0000-0000-000024000000}"/>
    <cellStyle name="Normal 4" xfId="37" xr:uid="{00000000-0005-0000-0000-000025000000}"/>
    <cellStyle name="Normal 5" xfId="38" xr:uid="{00000000-0005-0000-0000-000026000000}"/>
    <cellStyle name="Normal 5 2" xfId="39" xr:uid="{00000000-0005-0000-0000-000027000000}"/>
    <cellStyle name="Normal 5_1.p. 05.05.2013." xfId="40" xr:uid="{00000000-0005-0000-0000-000028000000}"/>
    <cellStyle name="Normal 6" xfId="41" xr:uid="{00000000-0005-0000-0000-000029000000}"/>
    <cellStyle name="Normal 7" xfId="42" xr:uid="{00000000-0005-0000-0000-00002A000000}"/>
    <cellStyle name="Normal 7 2" xfId="43" xr:uid="{00000000-0005-0000-0000-00002B000000}"/>
    <cellStyle name="Normal 8" xfId="1" xr:uid="{00000000-0005-0000-0000-00002C000000}"/>
    <cellStyle name="Normal 9" xfId="48" xr:uid="{00000000-0005-0000-0000-00002D000000}"/>
    <cellStyle name="Nosaukums" xfId="44" xr:uid="{00000000-0005-0000-0000-00002E000000}"/>
    <cellStyle name="Parasts 2" xfId="45" xr:uid="{00000000-0005-0000-0000-00002F000000}"/>
    <cellStyle name="Parasts 3" xfId="46" xr:uid="{00000000-0005-0000-0000-000030000000}"/>
    <cellStyle name="Saistītā šūna" xfId="47" xr:uid="{00000000-0005-0000-0000-000031000000}"/>
  </cellStyles>
  <dxfs count="1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right style="thin">
          <color indexed="64"/>
        </right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257177</xdr:rowOff>
    </xdr:from>
    <xdr:to>
      <xdr:col>1</xdr:col>
      <xdr:colOff>478139</xdr:colOff>
      <xdr:row>9</xdr:row>
      <xdr:rowOff>469901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6F06CD-5C26-B848-AD25-051BF295E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97077"/>
          <a:ext cx="1157589" cy="55562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18</xdr:row>
      <xdr:rowOff>104775</xdr:rowOff>
    </xdr:from>
    <xdr:to>
      <xdr:col>1</xdr:col>
      <xdr:colOff>497189</xdr:colOff>
      <xdr:row>19</xdr:row>
      <xdr:rowOff>368300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9A12E5-C309-3D42-B1B8-6C78FB9AA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232275"/>
          <a:ext cx="1157589" cy="5175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31</xdr:row>
      <xdr:rowOff>9525</xdr:rowOff>
    </xdr:from>
    <xdr:to>
      <xdr:col>1</xdr:col>
      <xdr:colOff>468614</xdr:colOff>
      <xdr:row>32</xdr:row>
      <xdr:rowOff>393700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02CA98-D2A6-B849-AEBE-B07A81EA5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892925"/>
          <a:ext cx="1157589" cy="5746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50</xdr:row>
      <xdr:rowOff>9525</xdr:rowOff>
    </xdr:from>
    <xdr:to>
      <xdr:col>1</xdr:col>
      <xdr:colOff>478139</xdr:colOff>
      <xdr:row>51</xdr:row>
      <xdr:rowOff>381000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D0AE12F-CFD7-184B-BE65-F4E9C3D52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728325"/>
          <a:ext cx="1157589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58</xdr:row>
      <xdr:rowOff>38101</xdr:rowOff>
    </xdr:from>
    <xdr:to>
      <xdr:col>1</xdr:col>
      <xdr:colOff>449564</xdr:colOff>
      <xdr:row>59</xdr:row>
      <xdr:rowOff>355601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A1BDED7-06CA-B849-AD3B-28B30F627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496801"/>
          <a:ext cx="1157589" cy="5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146050</xdr:colOff>
      <xdr:row>2</xdr:row>
      <xdr:rowOff>177801</xdr:rowOff>
    </xdr:from>
    <xdr:to>
      <xdr:col>1</xdr:col>
      <xdr:colOff>528939</xdr:colOff>
      <xdr:row>3</xdr:row>
      <xdr:rowOff>393701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6092E2-AD0E-724E-B3D8-C2DED57B9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635001"/>
          <a:ext cx="1157589" cy="52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25</xdr:row>
      <xdr:rowOff>257176</xdr:rowOff>
    </xdr:from>
    <xdr:to>
      <xdr:col>1</xdr:col>
      <xdr:colOff>617839</xdr:colOff>
      <xdr:row>27</xdr:row>
      <xdr:rowOff>447675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52976"/>
          <a:ext cx="1182989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50</xdr:row>
      <xdr:rowOff>104775</xdr:rowOff>
    </xdr:from>
    <xdr:to>
      <xdr:col>1</xdr:col>
      <xdr:colOff>636889</xdr:colOff>
      <xdr:row>51</xdr:row>
      <xdr:rowOff>384174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324725"/>
          <a:ext cx="1182989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72</xdr:row>
      <xdr:rowOff>9525</xdr:rowOff>
    </xdr:from>
    <xdr:to>
      <xdr:col>1</xdr:col>
      <xdr:colOff>608314</xdr:colOff>
      <xdr:row>73</xdr:row>
      <xdr:rowOff>342900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868025"/>
          <a:ext cx="1182989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106</xdr:row>
      <xdr:rowOff>9525</xdr:rowOff>
    </xdr:from>
    <xdr:to>
      <xdr:col>1</xdr:col>
      <xdr:colOff>617839</xdr:colOff>
      <xdr:row>107</xdr:row>
      <xdr:rowOff>342899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335250"/>
          <a:ext cx="1182989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116</xdr:row>
      <xdr:rowOff>38100</xdr:rowOff>
    </xdr:from>
    <xdr:to>
      <xdr:col>1</xdr:col>
      <xdr:colOff>589264</xdr:colOff>
      <xdr:row>117</xdr:row>
      <xdr:rowOff>371473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7078325"/>
          <a:ext cx="1182989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146050</xdr:colOff>
      <xdr:row>2</xdr:row>
      <xdr:rowOff>177800</xdr:rowOff>
    </xdr:from>
    <xdr:to>
      <xdr:col>1</xdr:col>
      <xdr:colOff>668639</xdr:colOff>
      <xdr:row>3</xdr:row>
      <xdr:rowOff>387349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635000"/>
          <a:ext cx="1284589" cy="5143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5C448D-A150-9F42-9004-448CB15B5F95}" name="Table14" displayName="Table14" ref="C61:L64" totalsRowShown="0" headerRowDxfId="138" headerRowBorderDxfId="136" tableBorderDxfId="137" totalsRowBorderDxfId="135">
  <autoFilter ref="C61:L64" xr:uid="{BC5C448D-A150-9F42-9004-448CB15B5F95}"/>
  <sortState xmlns:xlrd2="http://schemas.microsoft.com/office/spreadsheetml/2017/richdata2" ref="C62:L64">
    <sortCondition descending="1" ref="L61:L64"/>
  </sortState>
  <tableColumns count="10">
    <tableColumn id="1" xr3:uid="{91D43F07-40AE-6040-9E1A-66ADD39049A2}" name="Vārds" dataDxfId="134"/>
    <tableColumn id="2" xr3:uid="{6BA4865B-FD01-034A-8CDD-9E67BA536953}" name="Uzvārds" dataDxfId="62"/>
    <tableColumn id="3" xr3:uid="{D74BD0EC-D68D-4B42-B1A2-1A0144CCF71E}" name="Punkti" dataDxfId="61"/>
    <tableColumn id="4" xr3:uid="{9296F2F9-7405-CF4C-AF74-14B1E3158CBE}" name="Kvalif." dataDxfId="60"/>
    <tableColumn id="5" xr3:uid="{1C35302E-0735-2244-B751-FF220CA0B436}" name="Izslēgš.rez" dataDxfId="59"/>
    <tableColumn id="6" xr3:uid="{251ECD12-5681-3B48-B8C8-FDDEA8050B08}" name="Punkti " dataDxfId="58"/>
    <tableColumn id="7" xr3:uid="{0A0FE868-B3C9-6E4F-8C76-36D1AD8D32C4}" name="Kvalif. " dataDxfId="57"/>
    <tableColumn id="8" xr3:uid="{46BB8115-5063-FC46-90A4-38C9BF06FA5C}" name="Izslēg. rez." dataDxfId="56"/>
    <tableColumn id="9" xr3:uid="{A2858F27-8909-DC48-A337-EB4AD8C7B80D}" name="Punkti  " dataDxfId="55">
      <calculatedColumnFormula>I62+J62</calculatedColumnFormula>
    </tableColumn>
    <tableColumn id="10" xr3:uid="{0415316E-14A1-C448-AD70-6BAF571871C5}" name="Punkti kopā" dataDxfId="54">
      <calculatedColumnFormula>SUM(H62,E62,K62)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F5A5D39-865C-B644-AEF5-C86FAA72C3CC}" name="Table5" displayName="Table5" ref="C53:L70" totalsRowShown="0" headerRowDxfId="154" dataDxfId="152" headerRowBorderDxfId="153" tableBorderDxfId="151" totalsRowBorderDxfId="150">
  <autoFilter ref="C53:L70" xr:uid="{DF5A5D39-865C-B644-AEF5-C86FAA72C3CC}"/>
  <sortState xmlns:xlrd2="http://schemas.microsoft.com/office/spreadsheetml/2017/richdata2" ref="C54:L70">
    <sortCondition descending="1" ref="L53:L70"/>
  </sortState>
  <tableColumns count="10">
    <tableColumn id="1" xr3:uid="{1DF46E4A-2829-8A40-96F4-8EA1626D080B}" name="Vārds"/>
    <tableColumn id="2" xr3:uid="{BA4BB2F7-865A-D543-BE04-12BB36B13AA2}" name="Uzvārds" dataDxfId="35"/>
    <tableColumn id="3" xr3:uid="{2D7B9D64-42FA-BD4C-8440-D3BC966D4C91}" name="Punkti" dataDxfId="34"/>
    <tableColumn id="4" xr3:uid="{E7E948DC-3787-1A44-B487-C27F7C3B4D1D}" name="Kvalif." dataDxfId="33"/>
    <tableColumn id="5" xr3:uid="{8A3DA2A0-4C3C-264C-8FDE-1F04E03315A8}" name="Izslēgš.rez" dataDxfId="32"/>
    <tableColumn id="6" xr3:uid="{11006F1E-64F0-3A4B-8B0A-3CE97363D8CC}" name="Punkti " dataDxfId="31"/>
    <tableColumn id="7" xr3:uid="{7023F26A-DC35-8443-99E6-C14BA988F62A}" name="Kvalif. " dataDxfId="30"/>
    <tableColumn id="8" xr3:uid="{2A6BFB3A-75D0-E74E-9C8B-ADEF023F7C12}" name="Izslēg. rez." dataDxfId="29"/>
    <tableColumn id="9" xr3:uid="{B112ECE1-0CF6-5C45-8E44-EBF5EEC44EB0}" name="Punkti  " dataDxfId="28">
      <calculatedColumnFormula>Table5[[#This Row],[Kvalif. ]]+Table5[[#This Row],[Izslēg. rez.]]</calculatedColumnFormula>
    </tableColumn>
    <tableColumn id="10" xr3:uid="{19CCC687-E08F-4641-8180-74A88D758DF7}" name="Punkti kopā" dataDxfId="27">
      <calculatedColumnFormula>SUM(H54,E54,Table5[[#This Row],[Punkti  ]])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A75D8A2-0DB2-B540-8311-5A5B70DEBB06}" name="Table6" displayName="Table6" ref="C29:L49" totalsRowShown="0" headerRowDxfId="149" dataDxfId="147" headerRowBorderDxfId="148" tableBorderDxfId="146" totalsRowBorderDxfId="145">
  <autoFilter ref="C29:L49" xr:uid="{3A75D8A2-0DB2-B540-8311-5A5B70DEBB06}"/>
  <sortState xmlns:xlrd2="http://schemas.microsoft.com/office/spreadsheetml/2017/richdata2" ref="C30:L49">
    <sortCondition descending="1" ref="L29:L49"/>
  </sortState>
  <tableColumns count="10">
    <tableColumn id="1" xr3:uid="{D52E68F7-65D9-D84D-A046-CF053FE3F2CC}" name="Vārds"/>
    <tableColumn id="2" xr3:uid="{7880EEE7-31FA-7445-B80F-0EA9A5851B4E}" name="Uzvārds" dataDxfId="44"/>
    <tableColumn id="3" xr3:uid="{67CC4792-D257-4F4F-88C8-4D8D1FDD29F5}" name="Punkti" dataDxfId="43"/>
    <tableColumn id="4" xr3:uid="{1CCBF48E-2E36-C24C-8F74-990E1B378297}" name="Kvalif." dataDxfId="42"/>
    <tableColumn id="5" xr3:uid="{3205FCC6-6CAC-264F-9275-00BF0E51614C}" name="Izslēgš.rez" dataDxfId="41"/>
    <tableColumn id="6" xr3:uid="{136F39ED-2239-5044-8D81-13DF079C5378}" name="Punkti " dataDxfId="40"/>
    <tableColumn id="7" xr3:uid="{F3C5176F-91C4-ED42-B1B4-CA79ABDECE30}" name="Kvalif. " dataDxfId="39"/>
    <tableColumn id="8" xr3:uid="{27B578DB-E8CF-F243-AD66-84CE042AA462}" name="Izslēg. rez." dataDxfId="38"/>
    <tableColumn id="9" xr3:uid="{2644BDD3-0144-794F-A164-E4F468BD1318}" name="Punkti  " dataDxfId="37">
      <calculatedColumnFormula>Table6[[#This Row],[Izslēg. rez.]]+Table6[[#This Row],[Kvalif. ]]</calculatedColumnFormula>
    </tableColumn>
    <tableColumn id="10" xr3:uid="{532245C9-0412-1B46-9306-ECB0F57D3B2B}" name="Punkti kopā" dataDxfId="36">
      <calculatedColumnFormula>SUM(H30,E30,Table6[[#This Row],[Punkti  ]])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659BAC4-DB66-CF40-8213-3CF5BB55DC43}" name="Table7" displayName="Table7" ref="C5:L24" totalsRowShown="0" headerRowDxfId="144" dataDxfId="142" headerRowBorderDxfId="143" tableBorderDxfId="141" totalsRowBorderDxfId="140">
  <autoFilter ref="C5:L24" xr:uid="{F659BAC4-DB66-CF40-8213-3CF5BB55DC43}"/>
  <sortState xmlns:xlrd2="http://schemas.microsoft.com/office/spreadsheetml/2017/richdata2" ref="C6:L24">
    <sortCondition descending="1" ref="L5:L24"/>
  </sortState>
  <tableColumns count="10">
    <tableColumn id="1" xr3:uid="{AB87D315-13B9-CF42-839F-46A8B23014FD}" name="Vārds" dataDxfId="139"/>
    <tableColumn id="2" xr3:uid="{F07D2506-685C-6049-8175-868731D7F70A}" name="Uzvārds" dataDxfId="53"/>
    <tableColumn id="3" xr3:uid="{AF1CC749-255A-D84C-ACCB-9B5C8DBDCDD9}" name="Punkti" dataDxfId="52"/>
    <tableColumn id="4" xr3:uid="{CB7DE839-EFBA-194A-AD0A-83185B5BC048}" name="Kvalif." dataDxfId="51"/>
    <tableColumn id="5" xr3:uid="{E1F270E4-B5EC-7347-92EE-F8A4754841CF}" name="Izslēgš.rez" dataDxfId="50"/>
    <tableColumn id="6" xr3:uid="{07BCFDC8-F612-E843-9F60-A25211468304}" name="Punkti " dataDxfId="49"/>
    <tableColumn id="7" xr3:uid="{0A069FD6-5FFA-CC4C-9D1C-9790EBFC2A51}" name="Kvalif. " dataDxfId="48"/>
    <tableColumn id="8" xr3:uid="{1D37F92B-4501-4442-BC5F-0CDDBC4923B7}" name="Izslēg. rez." dataDxfId="47"/>
    <tableColumn id="9" xr3:uid="{D78F5BCC-45A2-304E-8422-2818CFB5C95A}" name="Punkti  " dataDxfId="46">
      <calculatedColumnFormula>Table7[[#This Row],[Izslēg. rez.]]+Table7[[#This Row],[Kvalif. ]]</calculatedColumnFormula>
    </tableColumn>
    <tableColumn id="10" xr3:uid="{FBFCC7D4-EE5D-1545-9E1C-BE446A620D87}" name="Punkti kopā" dataDxfId="45">
      <calculatedColumnFormula>SUM(H6,E6,Table7[[#This Row],[Punkti  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191B1A7-F50C-1942-B919-4338E92BA596}" name="Table29" displayName="Table29" ref="C53:L56" totalsRowShown="0" headerRowDxfId="133" headerRowBorderDxfId="131" tableBorderDxfId="132" totalsRowBorderDxfId="130">
  <autoFilter ref="C53:L56" xr:uid="{1191B1A7-F50C-1942-B919-4338E92BA596}"/>
  <sortState xmlns:xlrd2="http://schemas.microsoft.com/office/spreadsheetml/2017/richdata2" ref="C54:L56">
    <sortCondition descending="1" ref="L53:L56"/>
  </sortState>
  <tableColumns count="10">
    <tableColumn id="1" xr3:uid="{821D3B74-4133-774C-A8B2-ED1EE5A90DCD}" name="Vārds"/>
    <tableColumn id="2" xr3:uid="{7D2A7FA2-3412-B442-9473-4C2FC11B69CE}" name="Uzvārds" dataDxfId="71"/>
    <tableColumn id="3" xr3:uid="{FBAAF07E-A07B-A749-981E-4D97BB911472}" name="Punkti" dataDxfId="70"/>
    <tableColumn id="4" xr3:uid="{2B993024-56D5-FB48-A9E6-EB0DAD5788AC}" name="Kvalif." dataDxfId="69"/>
    <tableColumn id="5" xr3:uid="{AB5C827F-B033-4643-83DA-E2CF508F7215}" name="Izslēgš.rez" dataDxfId="68"/>
    <tableColumn id="6" xr3:uid="{58FB51E7-4A80-344C-8AB7-0EEDF0292CD5}" name="Punkti " dataDxfId="67"/>
    <tableColumn id="7" xr3:uid="{118E4ED3-280C-8F41-B770-D444BBE5E93B}" name="Kvalif. " dataDxfId="66"/>
    <tableColumn id="8" xr3:uid="{09ED55CA-E126-7545-8AEA-59D68611C082}" name="Izslēg. rez." dataDxfId="65"/>
    <tableColumn id="9" xr3:uid="{D4C62FE8-54DA-2A47-9CEF-11419E3B9835}" name="Punkti  " dataDxfId="64">
      <calculatedColumnFormula>I54+J54</calculatedColumnFormula>
    </tableColumn>
    <tableColumn id="10" xr3:uid="{F67CA883-72F0-074F-8555-7FB1947BA275}" name="Punkti kopā" dataDxfId="63">
      <calculatedColumnFormula>SUM(H54,E54,K54)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BBB34A5-BA5A-8D4F-9D48-12F010445139}" name="Table410" displayName="Table410" ref="C34:L48" totalsRowShown="0" headerRowDxfId="129" dataDxfId="128" headerRowBorderDxfId="126" tableBorderDxfId="127" totalsRowBorderDxfId="125">
  <autoFilter ref="C34:L48" xr:uid="{5BBB34A5-BA5A-8D4F-9D48-12F010445139}"/>
  <sortState xmlns:xlrd2="http://schemas.microsoft.com/office/spreadsheetml/2017/richdata2" ref="C35:L48">
    <sortCondition descending="1" ref="L34:L48"/>
  </sortState>
  <tableColumns count="10">
    <tableColumn id="1" xr3:uid="{A1144CA1-FAF9-E04E-A215-38A79A27245D}" name="Vārds" dataDxfId="124"/>
    <tableColumn id="2" xr3:uid="{A91F8C9A-66C2-4D47-81DC-C1E58D19E316}" name="Uzvārds" dataDxfId="80"/>
    <tableColumn id="3" xr3:uid="{8EA4DC94-3C94-CF45-95E0-0AED63F2E2D4}" name="Punkti" dataDxfId="79"/>
    <tableColumn id="4" xr3:uid="{6E647290-2976-E249-AEE8-BAD90F2E3FB7}" name="Kvalif." dataDxfId="78"/>
    <tableColumn id="5" xr3:uid="{D7E1ECBF-A786-0A40-BD19-2BBE067C2941}" name="Izslēgš.rez" dataDxfId="77"/>
    <tableColumn id="6" xr3:uid="{B577630F-C31D-8F48-83A1-EA4E21AC9173}" name="Punkti " dataDxfId="76"/>
    <tableColumn id="7" xr3:uid="{B7ECE30A-818F-9041-AFB2-C52E632C6132}" name="Kvalif. " dataDxfId="75"/>
    <tableColumn id="8" xr3:uid="{C0AF8DF4-8F49-F543-8260-08DDF66605D0}" name="Izslēg. rez." dataDxfId="74"/>
    <tableColumn id="9" xr3:uid="{7052F7B5-FD5C-D349-8173-77854ABFE73B}" name="Punkti  " dataDxfId="73">
      <calculatedColumnFormula>Table410[[#This Row],[Kvalif. ]]+Table410[[#This Row],[Izslēg. rez.]]</calculatedColumnFormula>
    </tableColumn>
    <tableColumn id="10" xr3:uid="{0155B342-CE72-4648-8361-F761FC72AF19}" name="Punkti kopā" dataDxfId="72">
      <calculatedColumnFormula>SUM(H35,E35,Table410[[#This Row],[Punkti  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0B4A7D7-B8A4-D842-896F-4D0B5FD8C906}" name="Table511" displayName="Table511" ref="C21:L29" totalsRowShown="0" headerRowDxfId="123" dataDxfId="122" headerRowBorderDxfId="120" tableBorderDxfId="121" totalsRowBorderDxfId="119">
  <autoFilter ref="C21:L29" xr:uid="{E0B4A7D7-B8A4-D842-896F-4D0B5FD8C906}"/>
  <sortState xmlns:xlrd2="http://schemas.microsoft.com/office/spreadsheetml/2017/richdata2" ref="C22:L29">
    <sortCondition descending="1" ref="L21:L29"/>
  </sortState>
  <tableColumns count="10">
    <tableColumn id="1" xr3:uid="{B898A191-65CC-494D-BBE8-107364570003}" name="Vārds"/>
    <tableColumn id="2" xr3:uid="{6367943D-16C1-564B-900F-A1604E9523B7}" name="Uzvārds" dataDxfId="89"/>
    <tableColumn id="3" xr3:uid="{73582393-AC31-9040-BF9A-E4EB65E0AC79}" name="Punkti" dataDxfId="88"/>
    <tableColumn id="4" xr3:uid="{8F82C73A-EFC4-9F47-A2A5-F74964A920C1}" name="Kvalif." dataDxfId="87"/>
    <tableColumn id="5" xr3:uid="{3A647B15-5D67-BF47-B00B-3702F6E7C625}" name="Izslēgš.rez" dataDxfId="86"/>
    <tableColumn id="6" xr3:uid="{C3134705-D138-C24A-B8A0-9049E7EC02BF}" name="Punkti " dataDxfId="85"/>
    <tableColumn id="7" xr3:uid="{908F17CC-F202-8847-B6DB-407D8F114971}" name="Kvalif. " dataDxfId="84"/>
    <tableColumn id="8" xr3:uid="{B0A5C7A9-BC7A-2647-B037-BF08F76C8E09}" name="Izslēg. rez." dataDxfId="83"/>
    <tableColumn id="9" xr3:uid="{4418A679-DE45-0043-BAB4-9CDE77BCF390}" name="Punkti  " dataDxfId="82">
      <calculatedColumnFormula>Table511[[#This Row],[Kvalif. ]]+Table511[[#This Row],[Izslēg. rez.]]</calculatedColumnFormula>
    </tableColumn>
    <tableColumn id="10" xr3:uid="{63A8D143-700A-3E4D-835F-E39422FB365B}" name="Punkti kopā" dataDxfId="81">
      <calculatedColumnFormula>SUM(H22,E22,Table511[[#This Row],[Punkti  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9ABF712-170E-1C4B-869B-845D322083B1}" name="Table612" displayName="Table612" ref="C11:L17" totalsRowShown="0" headerRowDxfId="118" dataDxfId="117" headerRowBorderDxfId="115" tableBorderDxfId="116" totalsRowBorderDxfId="114">
  <autoFilter ref="C11:L17" xr:uid="{09ABF712-170E-1C4B-869B-845D322083B1}"/>
  <sortState xmlns:xlrd2="http://schemas.microsoft.com/office/spreadsheetml/2017/richdata2" ref="C12:L17">
    <sortCondition descending="1" ref="L11:L17"/>
  </sortState>
  <tableColumns count="10">
    <tableColumn id="1" xr3:uid="{16D50879-0001-1B49-9D12-6EB5998F831F}" name="Vārds"/>
    <tableColumn id="2" xr3:uid="{78CDD42D-8165-EF45-824A-FA814024DC97}" name="Uzvārds" dataDxfId="98"/>
    <tableColumn id="3" xr3:uid="{9F615224-0A1F-5B4D-AFFC-023D7F3F2348}" name="Punkti" dataDxfId="97"/>
    <tableColumn id="4" xr3:uid="{851D8D1F-C10E-774E-BA9C-3A84F411435A}" name="Kvalif." dataDxfId="96"/>
    <tableColumn id="5" xr3:uid="{EC603127-56FB-9C48-B29F-ADA01DD1FF04}" name="Izslēgš.rez" dataDxfId="95"/>
    <tableColumn id="6" xr3:uid="{5199B5C3-2786-6143-A69B-A81DA7E15C18}" name="Punkti " dataDxfId="94"/>
    <tableColumn id="7" xr3:uid="{0D003EF8-BD8C-BF4D-9580-F83AEFDE0FC2}" name="Kvalif. " dataDxfId="93"/>
    <tableColumn id="8" xr3:uid="{496AC39D-1AD9-E644-987E-967961B6B078}" name="Izslēg. rez." dataDxfId="92"/>
    <tableColumn id="9" xr3:uid="{E7F4877B-8D1D-DB4D-A87C-20665B64ACBC}" name="Punkti  " dataDxfId="91">
      <calculatedColumnFormula>Table612[[#This Row],[Izslēg. rez.]]+Table612[[#This Row],[Kvalif. ]]</calculatedColumnFormula>
    </tableColumn>
    <tableColumn id="10" xr3:uid="{9EA8DE30-60D9-AC46-9FE1-FFFD925E3126}" name="Punkti kopā" dataDxfId="90">
      <calculatedColumnFormula>SUM(H12,E12,Table612[[#This Row],[Punkti  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01FD169-8282-7F40-9A30-49D3BBE53531}" name="Table713" displayName="Table713" ref="C5:L6" totalsRowShown="0" headerRowDxfId="113" dataDxfId="112" headerRowBorderDxfId="110" tableBorderDxfId="111" totalsRowBorderDxfId="109">
  <autoFilter ref="C5:L6" xr:uid="{801FD169-8282-7F40-9A30-49D3BBE53531}"/>
  <sortState xmlns:xlrd2="http://schemas.microsoft.com/office/spreadsheetml/2017/richdata2" ref="C6:L6">
    <sortCondition descending="1" ref="L5:L6"/>
  </sortState>
  <tableColumns count="10">
    <tableColumn id="1" xr3:uid="{BF023E0B-81C9-044A-A53C-6DA99626D02A}" name="Vārds" dataDxfId="108"/>
    <tableColumn id="2" xr3:uid="{FB56152E-FC9C-1E4E-99D3-4BBD89EB3DB8}" name="Uzvārds" dataDxfId="107"/>
    <tableColumn id="3" xr3:uid="{3AD19D92-FCC3-784B-B5FA-AE8E34C11054}" name="Punkti" dataDxfId="106"/>
    <tableColumn id="4" xr3:uid="{8EE4B21C-A621-914D-A1CB-0832920708E2}" name="Kvalif." dataDxfId="105"/>
    <tableColumn id="5" xr3:uid="{42220057-7C81-8A47-BB4B-CE81875EE085}" name="Izslēgš.rez" dataDxfId="104"/>
    <tableColumn id="6" xr3:uid="{B9C31B82-ED52-FC4E-868C-F8E0435CC214}" name="Punkti " dataDxfId="103"/>
    <tableColumn id="7" xr3:uid="{9620FC2E-DE17-CE44-934B-99BEFF495120}" name="Kvalif. " dataDxfId="102"/>
    <tableColumn id="8" xr3:uid="{624220A9-8CD6-6F45-B1BE-607DBECB4C18}" name="Izslēg. rez." dataDxfId="101"/>
    <tableColumn id="9" xr3:uid="{906D0F50-21EA-2248-8422-6CDF623BCC3D}" name="Punkti  " dataDxfId="100">
      <calculatedColumnFormula>Table713[[#This Row],[Izslēg. rez.]]+Table713[[#This Row],[Kvalif. ]]</calculatedColumnFormula>
    </tableColumn>
    <tableColumn id="10" xr3:uid="{7E93F915-A181-D44B-A575-07C61E57BCC1}" name="Punkti kopā" dataDxfId="99">
      <calculatedColumnFormula>SUM(H6,E6,Table713[[#This Row],[Punkti  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2140E9-D684-3042-AB71-F7B0D8050738}" name="Table1" displayName="Table1" ref="C119:L132" totalsRowShown="0" headerRowDxfId="169" headerRowBorderDxfId="168" tableBorderDxfId="167" totalsRowBorderDxfId="166">
  <autoFilter ref="C119:L132" xr:uid="{B92140E9-D684-3042-AB71-F7B0D8050738}"/>
  <sortState xmlns:xlrd2="http://schemas.microsoft.com/office/spreadsheetml/2017/richdata2" ref="C120:L132">
    <sortCondition descending="1" ref="L119:L132"/>
  </sortState>
  <tableColumns count="10">
    <tableColumn id="1" xr3:uid="{CBD51F8C-9724-6049-84B1-FA6F47B9B0D7}" name="Vārds" dataDxfId="165"/>
    <tableColumn id="2" xr3:uid="{6C5EE0C2-4EA6-F447-A8EF-568EC268BF71}" name="Uzvārds" dataDxfId="8"/>
    <tableColumn id="3" xr3:uid="{54AC2ACC-3959-CC45-BC7F-C9FFEE9B4D77}" name="Punkti" dataDxfId="7"/>
    <tableColumn id="4" xr3:uid="{2C657BDC-3BD5-C84D-B18F-BB22FA9F47B4}" name="Kvalif." dataDxfId="6"/>
    <tableColumn id="5" xr3:uid="{D8DDB3EE-85F1-F847-A3F7-7032C9E2774D}" name="Izslēgš.rez" dataDxfId="5"/>
    <tableColumn id="6" xr3:uid="{B5084BDC-1900-B545-9B43-8270FB540923}" name="Punkti " dataDxfId="4"/>
    <tableColumn id="7" xr3:uid="{0F68DFC9-56A1-EE4C-843C-243BD914E62F}" name="Kvalif. " dataDxfId="3"/>
    <tableColumn id="8" xr3:uid="{EE58BE95-DBE0-CC4F-A789-E2674ED2706D}" name="Izslēg. rez." dataDxfId="2"/>
    <tableColumn id="9" xr3:uid="{8695B08F-2572-B34E-9206-BB66C17266C4}" name="Punkti  " dataDxfId="1">
      <calculatedColumnFormula>I120+J120</calculatedColumnFormula>
    </tableColumn>
    <tableColumn id="10" xr3:uid="{5691F8F7-2CA1-9448-9D7D-0CEAEF91DFE8}" name="Punkti kopā" dataDxfId="0">
      <calculatedColumnFormula>SUM(H120,E120,K120)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753F17-B646-8C4E-BB54-329FE40EA929}" name="Table2" displayName="Table2" ref="C109:L114" totalsRowShown="0" headerRowDxfId="164" headerRowBorderDxfId="163" tableBorderDxfId="162" totalsRowBorderDxfId="161">
  <autoFilter ref="C109:L114" xr:uid="{0D753F17-B646-8C4E-BB54-329FE40EA929}"/>
  <sortState xmlns:xlrd2="http://schemas.microsoft.com/office/spreadsheetml/2017/richdata2" ref="C110:L114">
    <sortCondition descending="1" ref="L109:L114"/>
  </sortState>
  <tableColumns count="10">
    <tableColumn id="1" xr3:uid="{7D88E54D-8FA0-2F47-8CB9-63AD911D9B6F}" name="Vārds"/>
    <tableColumn id="2" xr3:uid="{642AB945-AC59-0F4A-B500-E985EA0F3975}" name="Uzvārds" dataDxfId="17"/>
    <tableColumn id="3" xr3:uid="{0611F5CA-E1FC-9143-AD02-7C017C10B8F6}" name="Punkti" dataDxfId="16"/>
    <tableColumn id="4" xr3:uid="{E3B5407C-389C-9043-A5D8-C7F3F906BAED}" name="Kvalif." dataDxfId="15"/>
    <tableColumn id="5" xr3:uid="{9675AF78-FCE3-E747-958C-DF38A90FD985}" name="Izslēgš.rez" dataDxfId="14"/>
    <tableColumn id="6" xr3:uid="{498D30AC-3031-8445-A8AD-56F16B233E55}" name="Punkti " dataDxfId="13"/>
    <tableColumn id="7" xr3:uid="{6AD73E72-7981-574F-899C-306350DBBC6A}" name="Kvalif. " dataDxfId="12"/>
    <tableColumn id="8" xr3:uid="{20EBC0FA-404B-0349-9A4D-E07B013D1B8C}" name="Izslēg. rez." dataDxfId="11"/>
    <tableColumn id="9" xr3:uid="{B37A09D0-E70B-A240-86A8-D70EFA73E253}" name="Punkti  " dataDxfId="10">
      <calculatedColumnFormula>I110+J110</calculatedColumnFormula>
    </tableColumn>
    <tableColumn id="10" xr3:uid="{2BDC233F-3782-D244-94FA-19A7A1F496F3}" name="Punkti kopā" dataDxfId="9">
      <calculatedColumnFormula>SUM(H110,E110,K110)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27FF8F-EB72-5D41-8D0C-E8D722DE3D57}" name="Table4" displayName="Table4" ref="C75:L104" totalsRowShown="0" headerRowDxfId="160" dataDxfId="158" headerRowBorderDxfId="159" tableBorderDxfId="157" totalsRowBorderDxfId="156">
  <autoFilter ref="C75:L104" xr:uid="{B427FF8F-EB72-5D41-8D0C-E8D722DE3D57}"/>
  <sortState xmlns:xlrd2="http://schemas.microsoft.com/office/spreadsheetml/2017/richdata2" ref="C76:L104">
    <sortCondition descending="1" ref="L75:L104"/>
  </sortState>
  <tableColumns count="10">
    <tableColumn id="1" xr3:uid="{ED644157-A352-4D4E-B3D5-98E0DE882A90}" name="Vārds" dataDxfId="155"/>
    <tableColumn id="2" xr3:uid="{9E92726F-B342-0147-9994-6BDE7B7AFB60}" name="Uzvārds" dataDxfId="26"/>
    <tableColumn id="3" xr3:uid="{DA426658-C883-534B-A3D6-7AFC20F912C0}" name="Punkti" dataDxfId="25"/>
    <tableColumn id="4" xr3:uid="{6BB3C834-081B-DF4D-9AD3-BEE719B29870}" name="Kvalif." dataDxfId="24"/>
    <tableColumn id="5" xr3:uid="{95CA918C-AE37-5C4A-ACDF-3716E256F274}" name="Izslēgš.rez" dataDxfId="23"/>
    <tableColumn id="6" xr3:uid="{DFFBCB84-DC4F-DC41-8676-01B3F0CBE2E9}" name="Punkti " dataDxfId="22"/>
    <tableColumn id="7" xr3:uid="{6E333F89-E0C1-E147-94F6-E8740C0E69E7}" name="Kvalif. " dataDxfId="21"/>
    <tableColumn id="8" xr3:uid="{E94D99C6-E5E9-ED48-97E7-19BC863FFDBC}" name="Izslēg. rez." dataDxfId="20"/>
    <tableColumn id="9" xr3:uid="{7216CCD8-519E-D444-BFD0-6745A8ED5699}" name="Punkti  " dataDxfId="19">
      <calculatedColumnFormula>Table4[[#This Row],[Kvalif. ]]+Table4[[#This Row],[Izslēg. rez.]]</calculatedColumnFormula>
    </tableColumn>
    <tableColumn id="10" xr3:uid="{40907858-0AF6-5545-953B-3839C04B9CE7}" name="Punkti kopā" dataDxfId="18">
      <calculatedColumnFormula>SUM(H76,E76,Table4[[#This Row],[Punkti  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662D-EB7E-8141-A5BB-BE2F77F8EA83}">
  <dimension ref="A1:L64"/>
  <sheetViews>
    <sheetView tabSelected="1" workbookViewId="0">
      <selection activeCell="P21" sqref="P21"/>
    </sheetView>
  </sheetViews>
  <sheetFormatPr baseColWidth="10" defaultColWidth="9.1640625" defaultRowHeight="15" x14ac:dyDescent="0.2"/>
  <cols>
    <col min="1" max="1" width="10.1640625" style="1" customWidth="1"/>
    <col min="2" max="2" width="9.1640625" style="1"/>
    <col min="3" max="3" width="14.33203125" style="1" customWidth="1"/>
    <col min="4" max="4" width="13.5" style="1" customWidth="1"/>
    <col min="5" max="5" width="16.6640625" style="1" customWidth="1"/>
    <col min="6" max="6" width="9.1640625" style="3"/>
    <col min="7" max="7" width="11" style="1" customWidth="1"/>
    <col min="8" max="9" width="9.1640625" style="1"/>
    <col min="10" max="10" width="10.6640625" style="1" customWidth="1"/>
    <col min="11" max="11" width="9.1640625" style="1"/>
    <col min="12" max="12" width="16.6640625" style="13" customWidth="1"/>
    <col min="13" max="16384" width="9.1640625" style="1"/>
  </cols>
  <sheetData>
    <row r="1" spans="1:12" ht="15" customHeight="1" x14ac:dyDescent="0.2"/>
    <row r="2" spans="1:12" ht="21" x14ac:dyDescent="0.25">
      <c r="B2" s="6" t="s">
        <v>112</v>
      </c>
    </row>
    <row r="3" spans="1:12" ht="24" customHeight="1" x14ac:dyDescent="0.2"/>
    <row r="4" spans="1:12" ht="32" customHeight="1" x14ac:dyDescent="0.35">
      <c r="C4" s="16" t="s">
        <v>107</v>
      </c>
      <c r="E4" s="58" t="s">
        <v>22</v>
      </c>
      <c r="F4" s="66" t="s">
        <v>23</v>
      </c>
      <c r="G4" s="66"/>
      <c r="H4" s="66"/>
      <c r="I4" s="63" t="s">
        <v>113</v>
      </c>
      <c r="J4" s="64"/>
      <c r="K4" s="65"/>
      <c r="L4" s="14" t="s">
        <v>24</v>
      </c>
    </row>
    <row r="5" spans="1:12" x14ac:dyDescent="0.2">
      <c r="B5" s="10" t="s">
        <v>4</v>
      </c>
      <c r="C5" s="47" t="s">
        <v>1</v>
      </c>
      <c r="D5" s="48" t="s">
        <v>2</v>
      </c>
      <c r="E5" s="42" t="s">
        <v>3</v>
      </c>
      <c r="F5" s="42" t="s">
        <v>19</v>
      </c>
      <c r="G5" s="42" t="s">
        <v>20</v>
      </c>
      <c r="H5" s="42" t="s">
        <v>115</v>
      </c>
      <c r="I5" s="43" t="s">
        <v>116</v>
      </c>
      <c r="J5" s="43" t="s">
        <v>114</v>
      </c>
      <c r="K5" s="43" t="s">
        <v>170</v>
      </c>
      <c r="L5" s="44" t="s">
        <v>21</v>
      </c>
    </row>
    <row r="6" spans="1:12" x14ac:dyDescent="0.2">
      <c r="A6" s="67" t="s">
        <v>172</v>
      </c>
      <c r="B6" s="52">
        <v>1</v>
      </c>
      <c r="C6" s="28" t="s">
        <v>5</v>
      </c>
      <c r="D6" s="24" t="s">
        <v>11</v>
      </c>
      <c r="E6" s="2">
        <v>24</v>
      </c>
      <c r="F6" s="2">
        <v>28</v>
      </c>
      <c r="G6" s="8">
        <v>18</v>
      </c>
      <c r="H6" s="8">
        <f>SUM(F6:G6)</f>
        <v>46</v>
      </c>
      <c r="I6" s="8">
        <v>25</v>
      </c>
      <c r="J6" s="8">
        <v>14</v>
      </c>
      <c r="K6" s="8">
        <f>Table713[[#This Row],[Izslēg. rez.]]+Table713[[#This Row],[Kvalif. ]]</f>
        <v>39</v>
      </c>
      <c r="L6" s="68">
        <f>SUM(H6,E6,Table713[[#This Row],[Punkti  ]])</f>
        <v>109</v>
      </c>
    </row>
    <row r="7" spans="1:12" x14ac:dyDescent="0.2">
      <c r="F7" s="1"/>
    </row>
    <row r="8" spans="1:12" ht="24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3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ht="38.25" customHeight="1" x14ac:dyDescent="0.2">
      <c r="A10" s="4"/>
      <c r="B10" s="4"/>
      <c r="C10" s="17" t="s">
        <v>108</v>
      </c>
      <c r="D10" s="4"/>
      <c r="E10" s="58" t="s">
        <v>22</v>
      </c>
      <c r="F10" s="66" t="s">
        <v>23</v>
      </c>
      <c r="G10" s="66"/>
      <c r="H10" s="66"/>
      <c r="I10" s="63" t="s">
        <v>113</v>
      </c>
      <c r="J10" s="64"/>
      <c r="K10" s="65"/>
      <c r="L10" s="14" t="s">
        <v>24</v>
      </c>
    </row>
    <row r="11" spans="1:12" x14ac:dyDescent="0.2">
      <c r="B11" s="11" t="s">
        <v>4</v>
      </c>
      <c r="C11" s="46" t="s">
        <v>1</v>
      </c>
      <c r="D11" s="40" t="s">
        <v>2</v>
      </c>
      <c r="E11" s="42" t="s">
        <v>3</v>
      </c>
      <c r="F11" s="42" t="s">
        <v>19</v>
      </c>
      <c r="G11" s="42" t="s">
        <v>20</v>
      </c>
      <c r="H11" s="42" t="s">
        <v>115</v>
      </c>
      <c r="I11" s="43" t="s">
        <v>116</v>
      </c>
      <c r="J11" s="43" t="s">
        <v>114</v>
      </c>
      <c r="K11" s="43" t="s">
        <v>170</v>
      </c>
      <c r="L11" s="44" t="s">
        <v>21</v>
      </c>
    </row>
    <row r="12" spans="1:12" x14ac:dyDescent="0.2">
      <c r="A12" s="67" t="s">
        <v>172</v>
      </c>
      <c r="B12" s="52">
        <v>1</v>
      </c>
      <c r="C12" s="28" t="s">
        <v>7</v>
      </c>
      <c r="D12" s="24" t="s">
        <v>6</v>
      </c>
      <c r="E12" s="2">
        <v>26</v>
      </c>
      <c r="F12" s="2">
        <v>28</v>
      </c>
      <c r="G12" s="8">
        <v>18</v>
      </c>
      <c r="H12" s="8">
        <f>SUM(F12:G12)</f>
        <v>46</v>
      </c>
      <c r="I12" s="8">
        <v>24</v>
      </c>
      <c r="J12" s="8">
        <v>12</v>
      </c>
      <c r="K12" s="8">
        <f>Table612[[#This Row],[Izslēg. rez.]]+Table612[[#This Row],[Kvalif. ]]</f>
        <v>36</v>
      </c>
      <c r="L12" s="69">
        <f>SUM(H12,E12,Table612[[#This Row],[Punkti  ]])</f>
        <v>108</v>
      </c>
    </row>
    <row r="13" spans="1:12" x14ac:dyDescent="0.2">
      <c r="A13" s="67" t="s">
        <v>172</v>
      </c>
      <c r="B13" s="52">
        <v>2</v>
      </c>
      <c r="C13" s="28" t="s">
        <v>12</v>
      </c>
      <c r="D13" s="24" t="s">
        <v>13</v>
      </c>
      <c r="E13" s="2">
        <v>28</v>
      </c>
      <c r="F13" s="2">
        <v>27</v>
      </c>
      <c r="G13" s="8">
        <v>16</v>
      </c>
      <c r="H13" s="8">
        <f>SUM(F13:G13)</f>
        <v>43</v>
      </c>
      <c r="I13" s="8"/>
      <c r="J13" s="8"/>
      <c r="K13" s="8">
        <f>Table612[[#This Row],[Izslēg. rez.]]+Table612[[#This Row],[Kvalif. ]]</f>
        <v>0</v>
      </c>
      <c r="L13" s="69">
        <f>SUM(H13,E13,Table612[[#This Row],[Punkti  ]])</f>
        <v>71</v>
      </c>
    </row>
    <row r="14" spans="1:12" x14ac:dyDescent="0.2">
      <c r="A14" s="67" t="s">
        <v>172</v>
      </c>
      <c r="B14" s="52">
        <v>3</v>
      </c>
      <c r="C14" s="28" t="s">
        <v>48</v>
      </c>
      <c r="D14" s="24" t="s">
        <v>49</v>
      </c>
      <c r="E14" s="2">
        <v>25</v>
      </c>
      <c r="F14" s="8"/>
      <c r="G14" s="8"/>
      <c r="H14" s="8"/>
      <c r="I14" s="8">
        <v>25</v>
      </c>
      <c r="J14" s="8">
        <v>14</v>
      </c>
      <c r="K14" s="8">
        <f>Table612[[#This Row],[Izslēg. rez.]]+Table612[[#This Row],[Kvalif. ]]</f>
        <v>39</v>
      </c>
      <c r="L14" s="69">
        <f>SUM(H14,E14,Table612[[#This Row],[Punkti  ]])</f>
        <v>64</v>
      </c>
    </row>
    <row r="15" spans="1:12" x14ac:dyDescent="0.2">
      <c r="B15" s="52">
        <v>4</v>
      </c>
      <c r="C15" s="29" t="s">
        <v>153</v>
      </c>
      <c r="D15" s="26" t="s">
        <v>9</v>
      </c>
      <c r="E15" s="2"/>
      <c r="F15" s="8"/>
      <c r="G15" s="8"/>
      <c r="H15" s="8"/>
      <c r="I15" s="8">
        <v>17</v>
      </c>
      <c r="J15" s="8">
        <v>8</v>
      </c>
      <c r="K15" s="70">
        <f>Table612[[#This Row],[Izslēg. rez.]]+Table612[[#This Row],[Kvalif. ]]</f>
        <v>25</v>
      </c>
      <c r="L15" s="71">
        <f>SUM(H15,E15,Table612[[#This Row],[Punkti  ]])</f>
        <v>25</v>
      </c>
    </row>
    <row r="16" spans="1:12" x14ac:dyDescent="0.2">
      <c r="B16" s="52">
        <v>5</v>
      </c>
      <c r="C16" s="29" t="s">
        <v>156</v>
      </c>
      <c r="D16" s="26" t="s">
        <v>47</v>
      </c>
      <c r="E16" s="2"/>
      <c r="F16" s="8"/>
      <c r="G16" s="8"/>
      <c r="H16" s="8"/>
      <c r="I16" s="8">
        <v>16</v>
      </c>
      <c r="J16" s="8">
        <v>8</v>
      </c>
      <c r="K16" s="70">
        <f>Table612[[#This Row],[Izslēg. rez.]]+Table612[[#This Row],[Kvalif. ]]</f>
        <v>24</v>
      </c>
      <c r="L16" s="71">
        <f>SUM(H16,E16,Table612[[#This Row],[Punkti  ]])</f>
        <v>24</v>
      </c>
    </row>
    <row r="17" spans="1:12" x14ac:dyDescent="0.2">
      <c r="B17" s="52">
        <v>6</v>
      </c>
      <c r="C17" s="29" t="s">
        <v>44</v>
      </c>
      <c r="D17" s="26" t="s">
        <v>45</v>
      </c>
      <c r="E17" s="2">
        <v>22</v>
      </c>
      <c r="F17" s="8"/>
      <c r="G17" s="8"/>
      <c r="H17" s="8"/>
      <c r="I17" s="8"/>
      <c r="J17" s="8"/>
      <c r="K17" s="8">
        <f>Table612[[#This Row],[Izslēg. rez.]]+Table612[[#This Row],[Kvalif. ]]</f>
        <v>0</v>
      </c>
      <c r="L17" s="69">
        <f>SUM(H17,E17,Table612[[#This Row],[Punkti  ]])</f>
        <v>22</v>
      </c>
    </row>
    <row r="18" spans="1:12" ht="18" customHeight="1" x14ac:dyDescent="0.2">
      <c r="B18" s="18"/>
      <c r="C18" s="19"/>
      <c r="D18" s="19"/>
      <c r="E18" s="18"/>
      <c r="F18" s="20"/>
      <c r="G18" s="21"/>
      <c r="H18" s="21"/>
      <c r="I18" s="21"/>
      <c r="J18" s="21"/>
      <c r="K18" s="21"/>
      <c r="L18" s="22"/>
    </row>
    <row r="19" spans="1:12" ht="20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32" customHeight="1" x14ac:dyDescent="0.35">
      <c r="C20" s="16" t="s">
        <v>109</v>
      </c>
      <c r="E20" s="58" t="s">
        <v>22</v>
      </c>
      <c r="F20" s="66" t="s">
        <v>23</v>
      </c>
      <c r="G20" s="66"/>
      <c r="H20" s="66"/>
      <c r="I20" s="63" t="s">
        <v>113</v>
      </c>
      <c r="J20" s="64"/>
      <c r="K20" s="65"/>
      <c r="L20" s="14" t="s">
        <v>24</v>
      </c>
    </row>
    <row r="21" spans="1:12" x14ac:dyDescent="0.2">
      <c r="B21" s="11" t="s">
        <v>4</v>
      </c>
      <c r="C21" s="46" t="s">
        <v>1</v>
      </c>
      <c r="D21" s="40" t="s">
        <v>2</v>
      </c>
      <c r="E21" s="42" t="s">
        <v>3</v>
      </c>
      <c r="F21" s="42" t="s">
        <v>19</v>
      </c>
      <c r="G21" s="42" t="s">
        <v>20</v>
      </c>
      <c r="H21" s="42" t="s">
        <v>115</v>
      </c>
      <c r="I21" s="43" t="s">
        <v>116</v>
      </c>
      <c r="J21" s="43" t="s">
        <v>114</v>
      </c>
      <c r="K21" s="43" t="s">
        <v>170</v>
      </c>
      <c r="L21" s="44" t="s">
        <v>21</v>
      </c>
    </row>
    <row r="22" spans="1:12" x14ac:dyDescent="0.2">
      <c r="A22" s="67" t="s">
        <v>172</v>
      </c>
      <c r="B22" s="52">
        <v>1</v>
      </c>
      <c r="C22" s="28" t="s">
        <v>14</v>
      </c>
      <c r="D22" s="24" t="s">
        <v>8</v>
      </c>
      <c r="E22" s="2">
        <v>27</v>
      </c>
      <c r="F22" s="2">
        <v>28</v>
      </c>
      <c r="G22" s="8">
        <v>18</v>
      </c>
      <c r="H22" s="8">
        <f>SUM(F22:G22)</f>
        <v>46</v>
      </c>
      <c r="I22" s="8">
        <v>24</v>
      </c>
      <c r="J22" s="8">
        <v>10</v>
      </c>
      <c r="K22" s="8">
        <f>Table511[[#This Row],[Kvalif. ]]+Table511[[#This Row],[Izslēg. rez.]]</f>
        <v>34</v>
      </c>
      <c r="L22" s="69">
        <f>SUM(H22,E22,Table511[[#This Row],[Punkti  ]])</f>
        <v>107</v>
      </c>
    </row>
    <row r="23" spans="1:12" x14ac:dyDescent="0.2">
      <c r="B23" s="52">
        <v>2</v>
      </c>
      <c r="C23" s="49" t="s">
        <v>159</v>
      </c>
      <c r="D23" s="25" t="s">
        <v>160</v>
      </c>
      <c r="E23" s="2"/>
      <c r="F23" s="8"/>
      <c r="G23" s="8"/>
      <c r="H23" s="8"/>
      <c r="I23" s="8">
        <v>28</v>
      </c>
      <c r="J23" s="8">
        <v>14</v>
      </c>
      <c r="K23" s="70">
        <f>Table511[[#This Row],[Kvalif. ]]+Table511[[#This Row],[Izslēg. rez.]]</f>
        <v>42</v>
      </c>
      <c r="L23" s="71">
        <f>SUM(H23,E23,Table511[[#This Row],[Punkti  ]])</f>
        <v>42</v>
      </c>
    </row>
    <row r="24" spans="1:12" x14ac:dyDescent="0.2">
      <c r="B24" s="52">
        <v>3</v>
      </c>
      <c r="C24" s="49" t="s">
        <v>161</v>
      </c>
      <c r="D24" s="25" t="s">
        <v>162</v>
      </c>
      <c r="E24" s="2"/>
      <c r="F24" s="8"/>
      <c r="G24" s="8"/>
      <c r="H24" s="8"/>
      <c r="I24" s="8">
        <v>25</v>
      </c>
      <c r="J24" s="8">
        <v>16</v>
      </c>
      <c r="K24" s="70">
        <f>Table511[[#This Row],[Kvalif. ]]+Table511[[#This Row],[Izslēg. rez.]]</f>
        <v>41</v>
      </c>
      <c r="L24" s="71">
        <f>SUM(H24,E24,Table511[[#This Row],[Punkti  ]])</f>
        <v>41</v>
      </c>
    </row>
    <row r="25" spans="1:12" x14ac:dyDescent="0.2">
      <c r="B25" s="52">
        <v>4</v>
      </c>
      <c r="C25" s="49" t="s">
        <v>165</v>
      </c>
      <c r="D25" s="25" t="s">
        <v>166</v>
      </c>
      <c r="E25" s="2"/>
      <c r="F25" s="8"/>
      <c r="G25" s="8"/>
      <c r="H25" s="8"/>
      <c r="I25" s="8">
        <v>27</v>
      </c>
      <c r="J25" s="8">
        <v>12</v>
      </c>
      <c r="K25" s="70">
        <f>Table511[[#This Row],[Kvalif. ]]+Table511[[#This Row],[Izslēg. rez.]]</f>
        <v>39</v>
      </c>
      <c r="L25" s="71">
        <f>SUM(H25,E25,Table511[[#This Row],[Punkti  ]])</f>
        <v>39</v>
      </c>
    </row>
    <row r="26" spans="1:12" x14ac:dyDescent="0.2">
      <c r="B26" s="52">
        <v>5</v>
      </c>
      <c r="C26" s="49" t="s">
        <v>167</v>
      </c>
      <c r="D26" s="25" t="s">
        <v>168</v>
      </c>
      <c r="E26" s="2"/>
      <c r="F26" s="8"/>
      <c r="G26" s="8"/>
      <c r="H26" s="8"/>
      <c r="I26" s="8">
        <v>26</v>
      </c>
      <c r="J26" s="8">
        <v>10</v>
      </c>
      <c r="K26" s="70">
        <f>Table511[[#This Row],[Kvalif. ]]+Table511[[#This Row],[Izslēg. rez.]]</f>
        <v>36</v>
      </c>
      <c r="L26" s="71">
        <f>SUM(H26,E26,Table511[[#This Row],[Punkti  ]])</f>
        <v>36</v>
      </c>
    </row>
    <row r="27" spans="1:12" x14ac:dyDescent="0.2">
      <c r="B27" s="52">
        <v>6</v>
      </c>
      <c r="C27" s="28" t="s">
        <v>62</v>
      </c>
      <c r="D27" s="24" t="s">
        <v>63</v>
      </c>
      <c r="E27" s="2">
        <v>28</v>
      </c>
      <c r="F27" s="8"/>
      <c r="G27" s="8"/>
      <c r="H27" s="8"/>
      <c r="I27" s="8"/>
      <c r="J27" s="8"/>
      <c r="K27" s="8">
        <f>Table511[[#This Row],[Kvalif. ]]+Table511[[#This Row],[Izslēg. rez.]]</f>
        <v>0</v>
      </c>
      <c r="L27" s="69">
        <f>SUM(H27,E27,Table511[[#This Row],[Punkti  ]])</f>
        <v>28</v>
      </c>
    </row>
    <row r="28" spans="1:12" x14ac:dyDescent="0.2">
      <c r="B28" s="52">
        <v>7</v>
      </c>
      <c r="C28" s="28" t="s">
        <v>64</v>
      </c>
      <c r="D28" s="24" t="s">
        <v>65</v>
      </c>
      <c r="E28" s="2">
        <v>26</v>
      </c>
      <c r="F28" s="8"/>
      <c r="G28" s="8"/>
      <c r="H28" s="8"/>
      <c r="I28" s="8"/>
      <c r="J28" s="8"/>
      <c r="K28" s="8">
        <f>Table511[[#This Row],[Kvalif. ]]+Table511[[#This Row],[Izslēg. rez.]]</f>
        <v>0</v>
      </c>
      <c r="L28" s="69">
        <f>SUM(H28,E28,Table511[[#This Row],[Punkti  ]])</f>
        <v>26</v>
      </c>
    </row>
    <row r="29" spans="1:12" x14ac:dyDescent="0.2">
      <c r="B29" s="52">
        <v>8</v>
      </c>
      <c r="C29" s="29" t="s">
        <v>72</v>
      </c>
      <c r="D29" s="26" t="s">
        <v>73</v>
      </c>
      <c r="E29" s="2">
        <v>22</v>
      </c>
      <c r="F29" s="8"/>
      <c r="G29" s="8"/>
      <c r="H29" s="8"/>
      <c r="I29" s="8"/>
      <c r="J29" s="8"/>
      <c r="K29" s="8">
        <f>Table511[[#This Row],[Kvalif. ]]+Table511[[#This Row],[Izslēg. rez.]]</f>
        <v>0</v>
      </c>
      <c r="L29" s="69">
        <f>SUM(H29,E29,Table511[[#This Row],[Punkti  ]])</f>
        <v>22</v>
      </c>
    </row>
    <row r="33" spans="1:12" ht="32" customHeight="1" x14ac:dyDescent="0.35">
      <c r="C33" s="16" t="s">
        <v>110</v>
      </c>
      <c r="E33" s="58" t="s">
        <v>22</v>
      </c>
      <c r="F33" s="66" t="s">
        <v>23</v>
      </c>
      <c r="G33" s="66"/>
      <c r="H33" s="66"/>
      <c r="I33" s="63" t="s">
        <v>113</v>
      </c>
      <c r="J33" s="64"/>
      <c r="K33" s="65"/>
      <c r="L33" s="14" t="s">
        <v>171</v>
      </c>
    </row>
    <row r="34" spans="1:12" x14ac:dyDescent="0.2">
      <c r="B34" s="11" t="s">
        <v>4</v>
      </c>
      <c r="C34" s="41" t="s">
        <v>1</v>
      </c>
      <c r="D34" s="42" t="s">
        <v>2</v>
      </c>
      <c r="E34" s="42" t="s">
        <v>3</v>
      </c>
      <c r="F34" s="42" t="s">
        <v>19</v>
      </c>
      <c r="G34" s="42" t="s">
        <v>20</v>
      </c>
      <c r="H34" s="42" t="s">
        <v>115</v>
      </c>
      <c r="I34" s="43" t="s">
        <v>116</v>
      </c>
      <c r="J34" s="43" t="s">
        <v>114</v>
      </c>
      <c r="K34" s="43" t="s">
        <v>170</v>
      </c>
      <c r="L34" s="44" t="s">
        <v>21</v>
      </c>
    </row>
    <row r="35" spans="1:12" x14ac:dyDescent="0.2">
      <c r="A35" s="67" t="s">
        <v>172</v>
      </c>
      <c r="B35" s="52">
        <v>1</v>
      </c>
      <c r="C35" s="28" t="s">
        <v>10</v>
      </c>
      <c r="D35" s="24" t="s">
        <v>9</v>
      </c>
      <c r="E35" s="2">
        <v>24</v>
      </c>
      <c r="F35" s="2">
        <v>27</v>
      </c>
      <c r="G35" s="8">
        <v>16</v>
      </c>
      <c r="H35" s="8">
        <f>SUM(F35:G35)</f>
        <v>43</v>
      </c>
      <c r="I35" s="8">
        <v>21</v>
      </c>
      <c r="J35" s="8">
        <v>10</v>
      </c>
      <c r="K35" s="8">
        <f>Table410[[#This Row],[Kvalif. ]]+Table410[[#This Row],[Izslēg. rez.]]</f>
        <v>31</v>
      </c>
      <c r="L35" s="68">
        <f>SUM(H35,E35,Table410[[#This Row],[Punkti  ]])</f>
        <v>98</v>
      </c>
    </row>
    <row r="36" spans="1:12" x14ac:dyDescent="0.2">
      <c r="A36" s="67" t="s">
        <v>172</v>
      </c>
      <c r="B36" s="52">
        <v>2</v>
      </c>
      <c r="C36" s="28" t="s">
        <v>82</v>
      </c>
      <c r="D36" s="24" t="s">
        <v>83</v>
      </c>
      <c r="E36" s="2">
        <v>26</v>
      </c>
      <c r="F36" s="2"/>
      <c r="G36" s="8"/>
      <c r="H36" s="8"/>
      <c r="I36" s="8">
        <v>23</v>
      </c>
      <c r="J36" s="8">
        <v>8</v>
      </c>
      <c r="K36" s="8">
        <f>Table410[[#This Row],[Kvalif. ]]+Table410[[#This Row],[Izslēg. rez.]]</f>
        <v>31</v>
      </c>
      <c r="L36" s="68">
        <f>SUM(H36,E36,Table410[[#This Row],[Punkti  ]])</f>
        <v>57</v>
      </c>
    </row>
    <row r="37" spans="1:12" x14ac:dyDescent="0.2">
      <c r="B37" s="52">
        <v>3</v>
      </c>
      <c r="C37" s="28" t="s">
        <v>15</v>
      </c>
      <c r="D37" s="24" t="s">
        <v>16</v>
      </c>
      <c r="E37" s="2"/>
      <c r="F37" s="2">
        <v>28</v>
      </c>
      <c r="G37" s="8">
        <v>18</v>
      </c>
      <c r="H37" s="8">
        <f>SUM(F37:G37)</f>
        <v>46</v>
      </c>
      <c r="I37" s="8"/>
      <c r="J37" s="8"/>
      <c r="K37" s="8">
        <f>Table410[[#This Row],[Kvalif. ]]+Table410[[#This Row],[Izslēg. rez.]]</f>
        <v>0</v>
      </c>
      <c r="L37" s="68">
        <f>SUM(H37,E37,Table410[[#This Row],[Punkti  ]])</f>
        <v>46</v>
      </c>
    </row>
    <row r="38" spans="1:12" x14ac:dyDescent="0.2">
      <c r="B38" s="52">
        <v>4</v>
      </c>
      <c r="C38" s="28" t="s">
        <v>17</v>
      </c>
      <c r="D38" s="24" t="s">
        <v>18</v>
      </c>
      <c r="E38" s="2"/>
      <c r="F38" s="2">
        <v>26</v>
      </c>
      <c r="G38" s="8">
        <v>14</v>
      </c>
      <c r="H38" s="8">
        <f>SUM(F38:G38)</f>
        <v>40</v>
      </c>
      <c r="I38" s="8"/>
      <c r="J38" s="8"/>
      <c r="K38" s="8">
        <f>Table410[[#This Row],[Kvalif. ]]+Table410[[#This Row],[Izslēg. rez.]]</f>
        <v>0</v>
      </c>
      <c r="L38" s="68">
        <f>SUM(H38,E38,Table410[[#This Row],[Punkti  ]])</f>
        <v>40</v>
      </c>
    </row>
    <row r="39" spans="1:12" x14ac:dyDescent="0.2">
      <c r="B39" s="52">
        <v>5</v>
      </c>
      <c r="C39" s="28" t="s">
        <v>140</v>
      </c>
      <c r="D39" s="24" t="s">
        <v>65</v>
      </c>
      <c r="E39" s="2"/>
      <c r="F39" s="2"/>
      <c r="G39" s="8"/>
      <c r="H39" s="8"/>
      <c r="I39" s="8">
        <v>26</v>
      </c>
      <c r="J39" s="8">
        <v>10</v>
      </c>
      <c r="K39" s="70">
        <f>Table410[[#This Row],[Kvalif. ]]+Table410[[#This Row],[Izslēg. rez.]]</f>
        <v>36</v>
      </c>
      <c r="L39" s="72">
        <f>SUM(H39,E39,Table410[[#This Row],[Punkti  ]])</f>
        <v>36</v>
      </c>
    </row>
    <row r="40" spans="1:12" x14ac:dyDescent="0.2">
      <c r="B40" s="52">
        <v>6</v>
      </c>
      <c r="C40" s="28" t="s">
        <v>80</v>
      </c>
      <c r="D40" s="24" t="s">
        <v>81</v>
      </c>
      <c r="E40" s="2">
        <v>28</v>
      </c>
      <c r="F40" s="2"/>
      <c r="G40" s="8"/>
      <c r="H40" s="8"/>
      <c r="I40" s="8"/>
      <c r="J40" s="8"/>
      <c r="K40" s="8">
        <f>Table410[[#This Row],[Kvalif. ]]+Table410[[#This Row],[Izslēg. rez.]]</f>
        <v>0</v>
      </c>
      <c r="L40" s="68">
        <f>SUM(H40,E40,Table410[[#This Row],[Punkti  ]])</f>
        <v>28</v>
      </c>
    </row>
    <row r="41" spans="1:12" x14ac:dyDescent="0.2">
      <c r="B41" s="52">
        <v>7</v>
      </c>
      <c r="C41" s="28" t="s">
        <v>84</v>
      </c>
      <c r="D41" s="24" t="s">
        <v>85</v>
      </c>
      <c r="E41" s="2">
        <v>25</v>
      </c>
      <c r="F41" s="2"/>
      <c r="G41" s="8"/>
      <c r="H41" s="8"/>
      <c r="I41" s="8"/>
      <c r="J41" s="8"/>
      <c r="K41" s="8">
        <f>Table410[[#This Row],[Kvalif. ]]+Table410[[#This Row],[Izslēg. rez.]]</f>
        <v>0</v>
      </c>
      <c r="L41" s="68">
        <f>SUM(H41,E41,Table410[[#This Row],[Punkti  ]])</f>
        <v>25</v>
      </c>
    </row>
    <row r="42" spans="1:12" x14ac:dyDescent="0.2">
      <c r="B42" s="52">
        <v>8</v>
      </c>
      <c r="C42" s="28" t="s">
        <v>137</v>
      </c>
      <c r="D42" s="24" t="s">
        <v>6</v>
      </c>
      <c r="E42" s="2"/>
      <c r="F42" s="2"/>
      <c r="G42" s="8"/>
      <c r="H42" s="8"/>
      <c r="I42" s="8">
        <v>17</v>
      </c>
      <c r="J42" s="8">
        <v>8</v>
      </c>
      <c r="K42" s="70">
        <f>Table410[[#This Row],[Kvalif. ]]+Table410[[#This Row],[Izslēg. rez.]]</f>
        <v>25</v>
      </c>
      <c r="L42" s="72">
        <f>SUM(H42,E42,Table410[[#This Row],[Punkti  ]])</f>
        <v>25</v>
      </c>
    </row>
    <row r="43" spans="1:12" x14ac:dyDescent="0.2">
      <c r="B43" s="52">
        <v>9</v>
      </c>
      <c r="C43" s="49" t="s">
        <v>134</v>
      </c>
      <c r="D43" s="25" t="s">
        <v>45</v>
      </c>
      <c r="E43" s="2"/>
      <c r="F43" s="2"/>
      <c r="G43" s="8"/>
      <c r="H43" s="8"/>
      <c r="I43" s="8">
        <v>15</v>
      </c>
      <c r="J43" s="8">
        <v>10</v>
      </c>
      <c r="K43" s="70">
        <f>Table410[[#This Row],[Kvalif. ]]+Table410[[#This Row],[Izslēg. rez.]]</f>
        <v>25</v>
      </c>
      <c r="L43" s="72">
        <f>SUM(H43,E43,Table410[[#This Row],[Punkti  ]])</f>
        <v>25</v>
      </c>
    </row>
    <row r="44" spans="1:12" x14ac:dyDescent="0.2">
      <c r="B44" s="52">
        <v>10</v>
      </c>
      <c r="C44" s="49" t="s">
        <v>143</v>
      </c>
      <c r="D44" s="25" t="s">
        <v>8</v>
      </c>
      <c r="E44" s="2"/>
      <c r="F44" s="2"/>
      <c r="G44" s="8"/>
      <c r="H44" s="8"/>
      <c r="I44" s="8">
        <v>14</v>
      </c>
      <c r="J44" s="8">
        <v>8</v>
      </c>
      <c r="K44" s="70">
        <f>Table410[[#This Row],[Kvalif. ]]+Table410[[#This Row],[Izslēg. rez.]]</f>
        <v>22</v>
      </c>
      <c r="L44" s="72">
        <f>SUM(H44,E44,Table410[[#This Row],[Punkti  ]])</f>
        <v>22</v>
      </c>
    </row>
    <row r="45" spans="1:12" x14ac:dyDescent="0.2">
      <c r="B45" s="52">
        <v>11</v>
      </c>
      <c r="C45" s="49" t="s">
        <v>48</v>
      </c>
      <c r="D45" s="25" t="s">
        <v>49</v>
      </c>
      <c r="E45" s="2"/>
      <c r="F45" s="2"/>
      <c r="G45" s="8"/>
      <c r="H45" s="8"/>
      <c r="I45" s="8">
        <v>13</v>
      </c>
      <c r="J45" s="8">
        <v>8</v>
      </c>
      <c r="K45" s="70">
        <f>Table410[[#This Row],[Kvalif. ]]+Table410[[#This Row],[Izslēg. rez.]]</f>
        <v>21</v>
      </c>
      <c r="L45" s="72">
        <f>SUM(H45,E45,Table410[[#This Row],[Punkti  ]])</f>
        <v>21</v>
      </c>
    </row>
    <row r="46" spans="1:12" x14ac:dyDescent="0.2">
      <c r="B46" s="52">
        <v>12</v>
      </c>
      <c r="C46" s="49" t="s">
        <v>46</v>
      </c>
      <c r="D46" s="25" t="s">
        <v>47</v>
      </c>
      <c r="E46" s="2">
        <v>19</v>
      </c>
      <c r="F46" s="2"/>
      <c r="G46" s="8"/>
      <c r="H46" s="8"/>
      <c r="I46" s="8"/>
      <c r="J46" s="8"/>
      <c r="K46" s="8">
        <f>Table410[[#This Row],[Kvalif. ]]+Table410[[#This Row],[Izslēg. rez.]]</f>
        <v>0</v>
      </c>
      <c r="L46" s="68">
        <f>SUM(H46,E46,Table410[[#This Row],[Punkti  ]])</f>
        <v>19</v>
      </c>
    </row>
    <row r="47" spans="1:12" x14ac:dyDescent="0.2">
      <c r="B47" s="52">
        <v>13</v>
      </c>
      <c r="C47" s="49" t="s">
        <v>100</v>
      </c>
      <c r="D47" s="25" t="s">
        <v>101</v>
      </c>
      <c r="E47" s="2">
        <v>13</v>
      </c>
      <c r="F47" s="2"/>
      <c r="G47" s="8"/>
      <c r="H47" s="8"/>
      <c r="I47" s="8"/>
      <c r="J47" s="8"/>
      <c r="K47" s="8">
        <f>Table410[[#This Row],[Kvalif. ]]+Table410[[#This Row],[Izslēg. rez.]]</f>
        <v>0</v>
      </c>
      <c r="L47" s="68">
        <f>SUM(H47,E47,Table410[[#This Row],[Punkti  ]])</f>
        <v>13</v>
      </c>
    </row>
    <row r="48" spans="1:12" x14ac:dyDescent="0.2">
      <c r="B48" s="52">
        <v>14</v>
      </c>
      <c r="C48" s="50" t="s">
        <v>7</v>
      </c>
      <c r="D48" s="51" t="s">
        <v>6</v>
      </c>
      <c r="E48" s="33">
        <v>12</v>
      </c>
      <c r="F48" s="33"/>
      <c r="G48" s="38"/>
      <c r="H48" s="38"/>
      <c r="I48" s="38"/>
      <c r="J48" s="38"/>
      <c r="K48" s="38">
        <f>Table410[[#This Row],[Kvalif. ]]+Table410[[#This Row],[Izslēg. rez.]]</f>
        <v>0</v>
      </c>
      <c r="L48" s="73">
        <f>SUM(H48,E48,Table410[[#This Row],[Punkti  ]])</f>
        <v>12</v>
      </c>
    </row>
    <row r="52" spans="1:12" ht="32" customHeight="1" x14ac:dyDescent="0.35">
      <c r="C52" s="16" t="s">
        <v>111</v>
      </c>
      <c r="E52" s="58" t="s">
        <v>22</v>
      </c>
      <c r="F52" s="66" t="s">
        <v>23</v>
      </c>
      <c r="G52" s="66"/>
      <c r="H52" s="66"/>
      <c r="I52" s="63" t="s">
        <v>113</v>
      </c>
      <c r="J52" s="64"/>
      <c r="K52" s="65"/>
      <c r="L52" s="14" t="s">
        <v>171</v>
      </c>
    </row>
    <row r="53" spans="1:12" x14ac:dyDescent="0.2">
      <c r="B53" s="40" t="s">
        <v>4</v>
      </c>
      <c r="C53" s="41" t="s">
        <v>1</v>
      </c>
      <c r="D53" s="42" t="s">
        <v>2</v>
      </c>
      <c r="E53" s="42" t="s">
        <v>3</v>
      </c>
      <c r="F53" s="42" t="s">
        <v>19</v>
      </c>
      <c r="G53" s="42" t="s">
        <v>20</v>
      </c>
      <c r="H53" s="42" t="s">
        <v>115</v>
      </c>
      <c r="I53" s="43" t="s">
        <v>116</v>
      </c>
      <c r="J53" s="43" t="s">
        <v>114</v>
      </c>
      <c r="K53" s="43" t="s">
        <v>170</v>
      </c>
      <c r="L53" s="44" t="s">
        <v>21</v>
      </c>
    </row>
    <row r="54" spans="1:12" x14ac:dyDescent="0.2">
      <c r="A54" s="67" t="s">
        <v>172</v>
      </c>
      <c r="B54" s="52">
        <v>1</v>
      </c>
      <c r="C54" s="54" t="s">
        <v>106</v>
      </c>
      <c r="D54" s="56" t="s">
        <v>0</v>
      </c>
      <c r="E54" s="74">
        <v>27</v>
      </c>
      <c r="F54" s="74">
        <v>28</v>
      </c>
      <c r="G54" s="69">
        <v>18</v>
      </c>
      <c r="H54" s="69">
        <f>SUM(F54:G54)</f>
        <v>46</v>
      </c>
      <c r="I54" s="69"/>
      <c r="J54" s="69"/>
      <c r="K54" s="69">
        <f>I54+J54</f>
        <v>0</v>
      </c>
      <c r="L54" s="68">
        <f>SUM(H54,E54,K54)</f>
        <v>73</v>
      </c>
    </row>
    <row r="55" spans="1:12" x14ac:dyDescent="0.2">
      <c r="B55" s="53">
        <v>2</v>
      </c>
      <c r="C55" s="61" t="s">
        <v>64</v>
      </c>
      <c r="D55" s="62" t="s">
        <v>65</v>
      </c>
      <c r="E55" s="2"/>
      <c r="F55" s="8"/>
      <c r="G55" s="8"/>
      <c r="H55" s="8"/>
      <c r="I55" s="8">
        <v>28</v>
      </c>
      <c r="J55" s="8">
        <v>18</v>
      </c>
      <c r="K55" s="69">
        <f>I55+J55</f>
        <v>46</v>
      </c>
      <c r="L55" s="68">
        <f>SUM(H55,E55,K55)</f>
        <v>46</v>
      </c>
    </row>
    <row r="56" spans="1:12" x14ac:dyDescent="0.2">
      <c r="B56" s="53">
        <v>3</v>
      </c>
      <c r="C56" s="55" t="s">
        <v>102</v>
      </c>
      <c r="D56" s="57" t="s">
        <v>103</v>
      </c>
      <c r="E56" s="33">
        <v>28</v>
      </c>
      <c r="F56" s="38"/>
      <c r="G56" s="38"/>
      <c r="H56" s="38"/>
      <c r="I56" s="38"/>
      <c r="J56" s="38"/>
      <c r="K56" s="75">
        <f>I56+J56</f>
        <v>0</v>
      </c>
      <c r="L56" s="73">
        <f>SUM(H56,E56,K56)</f>
        <v>28</v>
      </c>
    </row>
    <row r="60" spans="1:12" ht="32" x14ac:dyDescent="0.35">
      <c r="C60" s="16" t="s">
        <v>55</v>
      </c>
      <c r="E60" s="58" t="s">
        <v>22</v>
      </c>
      <c r="F60" s="66" t="s">
        <v>23</v>
      </c>
      <c r="G60" s="66"/>
      <c r="H60" s="66"/>
      <c r="I60" s="63" t="s">
        <v>113</v>
      </c>
      <c r="J60" s="64"/>
      <c r="K60" s="65"/>
      <c r="L60" s="14" t="s">
        <v>171</v>
      </c>
    </row>
    <row r="61" spans="1:12" x14ac:dyDescent="0.2">
      <c r="B61" s="40" t="s">
        <v>4</v>
      </c>
      <c r="C61" s="41" t="s">
        <v>1</v>
      </c>
      <c r="D61" s="42" t="s">
        <v>2</v>
      </c>
      <c r="E61" s="42" t="s">
        <v>3</v>
      </c>
      <c r="F61" s="42" t="s">
        <v>19</v>
      </c>
      <c r="G61" s="42" t="s">
        <v>20</v>
      </c>
      <c r="H61" s="42" t="s">
        <v>115</v>
      </c>
      <c r="I61" s="43" t="s">
        <v>116</v>
      </c>
      <c r="J61" s="43" t="s">
        <v>114</v>
      </c>
      <c r="K61" s="43" t="s">
        <v>170</v>
      </c>
      <c r="L61" s="44" t="s">
        <v>21</v>
      </c>
    </row>
    <row r="62" spans="1:12" x14ac:dyDescent="0.2">
      <c r="A62" s="67" t="s">
        <v>172</v>
      </c>
      <c r="B62" s="2">
        <v>1</v>
      </c>
      <c r="C62" s="28" t="s">
        <v>44</v>
      </c>
      <c r="D62" s="24" t="s">
        <v>45</v>
      </c>
      <c r="E62" s="2">
        <v>26</v>
      </c>
      <c r="F62" s="2"/>
      <c r="G62" s="8"/>
      <c r="H62" s="8"/>
      <c r="I62" s="8">
        <v>28</v>
      </c>
      <c r="J62" s="8">
        <v>8</v>
      </c>
      <c r="K62" s="69">
        <f t="shared" ref="K62:K64" si="0">I62+J62</f>
        <v>36</v>
      </c>
      <c r="L62" s="68">
        <f t="shared" ref="L62:L64" si="1">SUM(H62,E62,K62)</f>
        <v>62</v>
      </c>
    </row>
    <row r="63" spans="1:12" x14ac:dyDescent="0.2">
      <c r="A63" s="67" t="s">
        <v>172</v>
      </c>
      <c r="B63" s="2">
        <v>2</v>
      </c>
      <c r="C63" s="28" t="s">
        <v>46</v>
      </c>
      <c r="D63" s="24" t="s">
        <v>47</v>
      </c>
      <c r="E63" s="2">
        <v>25</v>
      </c>
      <c r="F63" s="2"/>
      <c r="G63" s="8"/>
      <c r="H63" s="8"/>
      <c r="I63" s="8">
        <v>22</v>
      </c>
      <c r="J63" s="8">
        <v>8</v>
      </c>
      <c r="K63" s="69">
        <f t="shared" si="0"/>
        <v>30</v>
      </c>
      <c r="L63" s="68">
        <f t="shared" si="1"/>
        <v>55</v>
      </c>
    </row>
    <row r="64" spans="1:12" x14ac:dyDescent="0.2">
      <c r="B64" s="2">
        <v>3</v>
      </c>
      <c r="C64" s="29" t="s">
        <v>48</v>
      </c>
      <c r="D64" s="26" t="s">
        <v>49</v>
      </c>
      <c r="E64" s="2">
        <v>24</v>
      </c>
      <c r="F64" s="2"/>
      <c r="G64" s="8"/>
      <c r="H64" s="8"/>
      <c r="I64" s="8"/>
      <c r="J64" s="8"/>
      <c r="K64" s="69">
        <f t="shared" si="0"/>
        <v>0</v>
      </c>
      <c r="L64" s="68">
        <f t="shared" si="1"/>
        <v>24</v>
      </c>
    </row>
  </sheetData>
  <mergeCells count="12">
    <mergeCell ref="F33:H33"/>
    <mergeCell ref="I33:K33"/>
    <mergeCell ref="F52:H52"/>
    <mergeCell ref="I52:K52"/>
    <mergeCell ref="F60:H60"/>
    <mergeCell ref="I60:K60"/>
    <mergeCell ref="F4:H4"/>
    <mergeCell ref="I4:K4"/>
    <mergeCell ref="F10:H10"/>
    <mergeCell ref="I10:K10"/>
    <mergeCell ref="F20:H20"/>
    <mergeCell ref="I20:K20"/>
  </mergeCells>
  <pageMargins left="0.7" right="0.7" top="0.75" bottom="0.75" header="0.3" footer="0.3"/>
  <drawing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zoomScaleNormal="100" workbookViewId="0">
      <selection activeCell="M119" sqref="M119"/>
    </sheetView>
  </sheetViews>
  <sheetFormatPr baseColWidth="10" defaultColWidth="9.1640625" defaultRowHeight="15" x14ac:dyDescent="0.2"/>
  <cols>
    <col min="1" max="1" width="10" style="1" customWidth="1"/>
    <col min="2" max="2" width="9.1640625" style="1"/>
    <col min="3" max="3" width="14.33203125" style="1" customWidth="1"/>
    <col min="4" max="4" width="13.5" style="1" customWidth="1"/>
    <col min="5" max="5" width="16.83203125" style="1" customWidth="1"/>
    <col min="6" max="6" width="9.1640625" style="3" customWidth="1"/>
    <col min="7" max="7" width="11" style="1" customWidth="1"/>
    <col min="8" max="8" width="9.1640625" style="1" customWidth="1"/>
    <col min="9" max="9" width="9.1640625" style="1"/>
    <col min="10" max="10" width="10.6640625" style="1" customWidth="1"/>
    <col min="11" max="11" width="9.1640625" style="1"/>
    <col min="12" max="12" width="16.6640625" style="13" customWidth="1"/>
    <col min="13" max="16384" width="9.1640625" style="1"/>
  </cols>
  <sheetData>
    <row r="1" spans="1:12" ht="15" customHeight="1" x14ac:dyDescent="0.2"/>
    <row r="2" spans="1:12" ht="21" x14ac:dyDescent="0.25">
      <c r="B2" s="6" t="s">
        <v>112</v>
      </c>
    </row>
    <row r="3" spans="1:12" ht="24" customHeight="1" x14ac:dyDescent="0.2"/>
    <row r="4" spans="1:12" ht="32" customHeight="1" x14ac:dyDescent="0.35">
      <c r="C4" s="16" t="s">
        <v>107</v>
      </c>
      <c r="E4" s="23" t="s">
        <v>22</v>
      </c>
      <c r="F4" s="66" t="s">
        <v>23</v>
      </c>
      <c r="G4" s="66"/>
      <c r="H4" s="66"/>
      <c r="I4" s="63" t="s">
        <v>113</v>
      </c>
      <c r="J4" s="64"/>
      <c r="K4" s="65"/>
      <c r="L4" s="14" t="s">
        <v>24</v>
      </c>
    </row>
    <row r="5" spans="1:12" x14ac:dyDescent="0.2">
      <c r="B5" s="10" t="s">
        <v>4</v>
      </c>
      <c r="C5" s="47" t="s">
        <v>1</v>
      </c>
      <c r="D5" s="48" t="s">
        <v>2</v>
      </c>
      <c r="E5" s="42" t="s">
        <v>3</v>
      </c>
      <c r="F5" s="42" t="s">
        <v>19</v>
      </c>
      <c r="G5" s="42" t="s">
        <v>20</v>
      </c>
      <c r="H5" s="42" t="s">
        <v>115</v>
      </c>
      <c r="I5" s="43" t="s">
        <v>116</v>
      </c>
      <c r="J5" s="43" t="s">
        <v>114</v>
      </c>
      <c r="K5" s="43" t="s">
        <v>170</v>
      </c>
      <c r="L5" s="44" t="s">
        <v>21</v>
      </c>
    </row>
    <row r="6" spans="1:12" x14ac:dyDescent="0.2">
      <c r="A6" s="67" t="s">
        <v>172</v>
      </c>
      <c r="B6" s="52">
        <v>1</v>
      </c>
      <c r="C6" s="28" t="s">
        <v>5</v>
      </c>
      <c r="D6" s="24" t="s">
        <v>11</v>
      </c>
      <c r="E6" s="2">
        <v>24</v>
      </c>
      <c r="F6" s="2">
        <v>28</v>
      </c>
      <c r="G6" s="8">
        <v>18</v>
      </c>
      <c r="H6" s="8">
        <f>SUM(F6:G6)</f>
        <v>46</v>
      </c>
      <c r="I6" s="8">
        <v>25</v>
      </c>
      <c r="J6" s="8">
        <v>14</v>
      </c>
      <c r="K6" s="8">
        <f>Table7[[#This Row],[Izslēg. rez.]]+Table7[[#This Row],[Kvalif. ]]</f>
        <v>39</v>
      </c>
      <c r="L6" s="68">
        <f>SUM(H6,E6,Table7[[#This Row],[Punkti  ]])</f>
        <v>109</v>
      </c>
    </row>
    <row r="7" spans="1:12" x14ac:dyDescent="0.2">
      <c r="B7" s="52">
        <v>2</v>
      </c>
      <c r="C7" s="27" t="s">
        <v>39</v>
      </c>
      <c r="D7" s="12" t="s">
        <v>38</v>
      </c>
      <c r="E7" s="2">
        <v>28</v>
      </c>
      <c r="F7" s="8"/>
      <c r="G7" s="8"/>
      <c r="H7" s="8"/>
      <c r="I7" s="8">
        <v>23</v>
      </c>
      <c r="J7" s="8">
        <v>12</v>
      </c>
      <c r="K7" s="8">
        <f>Table7[[#This Row],[Izslēg. rez.]]+Table7[[#This Row],[Kvalif. ]]</f>
        <v>35</v>
      </c>
      <c r="L7" s="68">
        <f>SUM(H7,E7,Table7[[#This Row],[Punkti  ]])</f>
        <v>63</v>
      </c>
    </row>
    <row r="8" spans="1:12" x14ac:dyDescent="0.2">
      <c r="B8" s="52">
        <v>3</v>
      </c>
      <c r="C8" s="27" t="s">
        <v>37</v>
      </c>
      <c r="D8" s="12" t="s">
        <v>36</v>
      </c>
      <c r="E8" s="2">
        <v>27</v>
      </c>
      <c r="F8" s="8"/>
      <c r="G8" s="8"/>
      <c r="H8" s="8"/>
      <c r="I8" s="8">
        <v>26</v>
      </c>
      <c r="J8" s="8">
        <v>8</v>
      </c>
      <c r="K8" s="8">
        <f>Table7[[#This Row],[Izslēg. rez.]]+Table7[[#This Row],[Kvalif. ]]</f>
        <v>34</v>
      </c>
      <c r="L8" s="68">
        <f>SUM(H8,E8,Table7[[#This Row],[Punkti  ]])</f>
        <v>61</v>
      </c>
    </row>
    <row r="9" spans="1:12" x14ac:dyDescent="0.2">
      <c r="B9" s="52">
        <v>4</v>
      </c>
      <c r="C9" s="30" t="s">
        <v>125</v>
      </c>
      <c r="D9" s="9" t="s">
        <v>126</v>
      </c>
      <c r="E9" s="8"/>
      <c r="F9" s="8"/>
      <c r="G9" s="8"/>
      <c r="H9" s="8"/>
      <c r="I9" s="8">
        <v>28</v>
      </c>
      <c r="J9" s="8">
        <v>18</v>
      </c>
      <c r="K9" s="70">
        <f>Table7[[#This Row],[Izslēg. rez.]]+Table7[[#This Row],[Kvalif. ]]</f>
        <v>46</v>
      </c>
      <c r="L9" s="72">
        <f>SUM(H9,E9,Table7[[#This Row],[Punkti  ]])</f>
        <v>46</v>
      </c>
    </row>
    <row r="10" spans="1:12" x14ac:dyDescent="0.2">
      <c r="B10" s="52">
        <v>5</v>
      </c>
      <c r="C10" s="30" t="s">
        <v>60</v>
      </c>
      <c r="D10" s="9" t="s">
        <v>119</v>
      </c>
      <c r="E10" s="8"/>
      <c r="F10" s="8"/>
      <c r="G10" s="8"/>
      <c r="H10" s="8"/>
      <c r="I10" s="8">
        <v>21</v>
      </c>
      <c r="J10" s="8">
        <v>16</v>
      </c>
      <c r="K10" s="70">
        <f>Table7[[#This Row],[Izslēg. rez.]]+Table7[[#This Row],[Kvalif. ]]</f>
        <v>37</v>
      </c>
      <c r="L10" s="72">
        <f>SUM(H10,E10,Table7[[#This Row],[Punkti  ]])</f>
        <v>37</v>
      </c>
    </row>
    <row r="11" spans="1:12" x14ac:dyDescent="0.2">
      <c r="B11" s="52">
        <v>6</v>
      </c>
      <c r="C11" s="30" t="s">
        <v>129</v>
      </c>
      <c r="D11" s="9" t="s">
        <v>130</v>
      </c>
      <c r="E11" s="8"/>
      <c r="F11" s="8"/>
      <c r="G11" s="8"/>
      <c r="H11" s="8"/>
      <c r="I11" s="8">
        <v>27</v>
      </c>
      <c r="J11" s="8">
        <v>8</v>
      </c>
      <c r="K11" s="70">
        <f>Table7[[#This Row],[Izslēg. rez.]]+Table7[[#This Row],[Kvalif. ]]</f>
        <v>35</v>
      </c>
      <c r="L11" s="72">
        <f>SUM(H11,E11,Table7[[#This Row],[Punkti  ]])</f>
        <v>35</v>
      </c>
    </row>
    <row r="12" spans="1:12" x14ac:dyDescent="0.2">
      <c r="B12" s="52">
        <v>7</v>
      </c>
      <c r="C12" s="30" t="s">
        <v>127</v>
      </c>
      <c r="D12" s="9" t="s">
        <v>128</v>
      </c>
      <c r="E12" s="8"/>
      <c r="F12" s="8"/>
      <c r="G12" s="8"/>
      <c r="H12" s="8"/>
      <c r="I12" s="8">
        <v>22</v>
      </c>
      <c r="J12" s="8">
        <v>10</v>
      </c>
      <c r="K12" s="70">
        <f>Table7[[#This Row],[Izslēg. rez.]]+Table7[[#This Row],[Kvalif. ]]</f>
        <v>32</v>
      </c>
      <c r="L12" s="72">
        <f>SUM(H12,E12,Table7[[#This Row],[Punkti  ]])</f>
        <v>32</v>
      </c>
    </row>
    <row r="13" spans="1:12" x14ac:dyDescent="0.2">
      <c r="B13" s="52">
        <v>8</v>
      </c>
      <c r="C13" s="30" t="s">
        <v>131</v>
      </c>
      <c r="D13" s="9" t="s">
        <v>99</v>
      </c>
      <c r="E13" s="8"/>
      <c r="F13" s="8"/>
      <c r="G13" s="8"/>
      <c r="H13" s="8"/>
      <c r="I13" s="8">
        <v>24</v>
      </c>
      <c r="J13" s="8">
        <v>8</v>
      </c>
      <c r="K13" s="70">
        <f>Table7[[#This Row],[Izslēg. rez.]]+Table7[[#This Row],[Kvalif. ]]</f>
        <v>32</v>
      </c>
      <c r="L13" s="72">
        <f>SUM(H13,E13,Table7[[#This Row],[Punkti  ]])</f>
        <v>32</v>
      </c>
    </row>
    <row r="14" spans="1:12" x14ac:dyDescent="0.2">
      <c r="B14" s="52">
        <v>9</v>
      </c>
      <c r="C14" s="30" t="s">
        <v>10</v>
      </c>
      <c r="D14" s="9" t="s">
        <v>121</v>
      </c>
      <c r="E14" s="8"/>
      <c r="F14" s="8"/>
      <c r="G14" s="8"/>
      <c r="H14" s="8"/>
      <c r="I14" s="8">
        <v>20</v>
      </c>
      <c r="J14" s="8">
        <v>10</v>
      </c>
      <c r="K14" s="70">
        <f>Table7[[#This Row],[Izslēg. rez.]]+Table7[[#This Row],[Kvalif. ]]</f>
        <v>30</v>
      </c>
      <c r="L14" s="72">
        <f>SUM(H14,E14,Table7[[#This Row],[Punkti  ]])</f>
        <v>30</v>
      </c>
    </row>
    <row r="15" spans="1:12" x14ac:dyDescent="0.2">
      <c r="B15" s="52">
        <v>10</v>
      </c>
      <c r="C15" s="30" t="s">
        <v>123</v>
      </c>
      <c r="D15" s="9" t="s">
        <v>124</v>
      </c>
      <c r="E15" s="8"/>
      <c r="F15" s="8"/>
      <c r="G15" s="8"/>
      <c r="H15" s="8"/>
      <c r="I15" s="8">
        <v>18</v>
      </c>
      <c r="J15" s="8">
        <v>10</v>
      </c>
      <c r="K15" s="70">
        <f>Table7[[#This Row],[Izslēg. rez.]]+Table7[[#This Row],[Kvalif. ]]</f>
        <v>28</v>
      </c>
      <c r="L15" s="72">
        <f>SUM(H15,E15,Table7[[#This Row],[Punkti  ]])</f>
        <v>28</v>
      </c>
    </row>
    <row r="16" spans="1:12" x14ac:dyDescent="0.2">
      <c r="B16" s="52">
        <v>11</v>
      </c>
      <c r="C16" s="30" t="s">
        <v>46</v>
      </c>
      <c r="D16" s="9" t="s">
        <v>122</v>
      </c>
      <c r="E16" s="8"/>
      <c r="F16" s="8"/>
      <c r="G16" s="8"/>
      <c r="H16" s="8"/>
      <c r="I16" s="8">
        <v>19</v>
      </c>
      <c r="J16" s="8">
        <v>8</v>
      </c>
      <c r="K16" s="70">
        <f>Table7[[#This Row],[Izslēg. rez.]]+Table7[[#This Row],[Kvalif. ]]</f>
        <v>27</v>
      </c>
      <c r="L16" s="72">
        <f>SUM(H16,E16,Table7[[#This Row],[Punkti  ]])</f>
        <v>27</v>
      </c>
    </row>
    <row r="17" spans="1:12" x14ac:dyDescent="0.2">
      <c r="B17" s="52">
        <v>12</v>
      </c>
      <c r="C17" s="27" t="s">
        <v>35</v>
      </c>
      <c r="D17" s="12" t="s">
        <v>34</v>
      </c>
      <c r="E17" s="2">
        <v>26</v>
      </c>
      <c r="F17" s="8"/>
      <c r="G17" s="8"/>
      <c r="H17" s="8"/>
      <c r="I17" s="8"/>
      <c r="J17" s="8"/>
      <c r="K17" s="8">
        <f>Table7[[#This Row],[Izslēg. rez.]]+Table7[[#This Row],[Kvalif. ]]</f>
        <v>0</v>
      </c>
      <c r="L17" s="68">
        <f>SUM(H17,E17,Table7[[#This Row],[Punkti  ]])</f>
        <v>26</v>
      </c>
    </row>
    <row r="18" spans="1:12" x14ac:dyDescent="0.2">
      <c r="B18" s="52">
        <v>13</v>
      </c>
      <c r="C18" s="27" t="s">
        <v>30</v>
      </c>
      <c r="D18" s="12" t="s">
        <v>33</v>
      </c>
      <c r="E18" s="2">
        <v>25</v>
      </c>
      <c r="F18" s="8"/>
      <c r="G18" s="8"/>
      <c r="H18" s="8"/>
      <c r="I18" s="8"/>
      <c r="J18" s="8"/>
      <c r="K18" s="8">
        <f>Table7[[#This Row],[Izslēg. rez.]]+Table7[[#This Row],[Kvalif. ]]</f>
        <v>0</v>
      </c>
      <c r="L18" s="68">
        <f>SUM(H18,E18,Table7[[#This Row],[Punkti  ]])</f>
        <v>25</v>
      </c>
    </row>
    <row r="19" spans="1:12" x14ac:dyDescent="0.2">
      <c r="B19" s="52">
        <v>14</v>
      </c>
      <c r="C19" s="30" t="s">
        <v>117</v>
      </c>
      <c r="D19" s="9" t="s">
        <v>118</v>
      </c>
      <c r="E19" s="8"/>
      <c r="F19" s="2"/>
      <c r="G19" s="8"/>
      <c r="H19" s="8"/>
      <c r="I19" s="8">
        <v>17</v>
      </c>
      <c r="J19" s="8">
        <v>8</v>
      </c>
      <c r="K19" s="70">
        <f>Table7[[#This Row],[Izslēg. rez.]]+Table7[[#This Row],[Kvalif. ]]</f>
        <v>25</v>
      </c>
      <c r="L19" s="72">
        <f>SUM(H19,E19,Table7[[#This Row],[Punkti  ]])</f>
        <v>25</v>
      </c>
    </row>
    <row r="20" spans="1:12" x14ac:dyDescent="0.2">
      <c r="B20" s="52">
        <v>15</v>
      </c>
      <c r="C20" s="30" t="s">
        <v>44</v>
      </c>
      <c r="D20" s="9" t="s">
        <v>120</v>
      </c>
      <c r="E20" s="8"/>
      <c r="F20" s="8"/>
      <c r="G20" s="8"/>
      <c r="H20" s="8"/>
      <c r="I20" s="8">
        <v>16</v>
      </c>
      <c r="J20" s="8">
        <v>8</v>
      </c>
      <c r="K20" s="70">
        <f>Table7[[#This Row],[Izslēg. rez.]]+Table7[[#This Row],[Kvalif. ]]</f>
        <v>24</v>
      </c>
      <c r="L20" s="72">
        <f>SUM(H20,E20,Table7[[#This Row],[Punkti  ]])</f>
        <v>24</v>
      </c>
    </row>
    <row r="21" spans="1:12" x14ac:dyDescent="0.2">
      <c r="B21" s="52">
        <v>16</v>
      </c>
      <c r="C21" s="30" t="s">
        <v>32</v>
      </c>
      <c r="D21" s="9" t="s">
        <v>31</v>
      </c>
      <c r="E21" s="8">
        <v>23</v>
      </c>
      <c r="F21" s="8"/>
      <c r="G21" s="8"/>
      <c r="H21" s="8"/>
      <c r="I21" s="8"/>
      <c r="J21" s="8"/>
      <c r="K21" s="8">
        <f>Table7[[#This Row],[Izslēg. rez.]]+Table7[[#This Row],[Kvalif. ]]</f>
        <v>0</v>
      </c>
      <c r="L21" s="68">
        <f>SUM(H21,E21,Table7[[#This Row],[Punkti  ]])</f>
        <v>23</v>
      </c>
    </row>
    <row r="22" spans="1:12" x14ac:dyDescent="0.2">
      <c r="B22" s="52">
        <v>17</v>
      </c>
      <c r="C22" s="30" t="s">
        <v>30</v>
      </c>
      <c r="D22" s="9" t="s">
        <v>29</v>
      </c>
      <c r="E22" s="8">
        <v>22</v>
      </c>
      <c r="F22" s="8"/>
      <c r="G22" s="8"/>
      <c r="H22" s="8"/>
      <c r="I22" s="8"/>
      <c r="J22" s="8"/>
      <c r="K22" s="8">
        <f>Table7[[#This Row],[Izslēg. rez.]]+Table7[[#This Row],[Kvalif. ]]</f>
        <v>0</v>
      </c>
      <c r="L22" s="68">
        <f>SUM(H22,E22,Table7[[#This Row],[Punkti  ]])</f>
        <v>22</v>
      </c>
    </row>
    <row r="23" spans="1:12" x14ac:dyDescent="0.2">
      <c r="B23" s="52">
        <v>18</v>
      </c>
      <c r="C23" s="30" t="s">
        <v>28</v>
      </c>
      <c r="D23" s="9" t="s">
        <v>27</v>
      </c>
      <c r="E23" s="8">
        <v>21</v>
      </c>
      <c r="F23" s="8"/>
      <c r="G23" s="8"/>
      <c r="H23" s="8"/>
      <c r="I23" s="8"/>
      <c r="J23" s="8"/>
      <c r="K23" s="8">
        <f>Table7[[#This Row],[Izslēg. rez.]]+Table7[[#This Row],[Kvalif. ]]</f>
        <v>0</v>
      </c>
      <c r="L23" s="68">
        <f>SUM(H23,E23,Table7[[#This Row],[Punkti  ]])</f>
        <v>21</v>
      </c>
    </row>
    <row r="24" spans="1:12" x14ac:dyDescent="0.2">
      <c r="B24" s="52">
        <v>19</v>
      </c>
      <c r="C24" s="31" t="s">
        <v>26</v>
      </c>
      <c r="D24" s="32" t="s">
        <v>25</v>
      </c>
      <c r="E24" s="38">
        <v>20</v>
      </c>
      <c r="F24" s="38"/>
      <c r="G24" s="38"/>
      <c r="H24" s="38"/>
      <c r="I24" s="38"/>
      <c r="J24" s="38"/>
      <c r="K24" s="38">
        <f>Table7[[#This Row],[Izslēg. rez.]]+Table7[[#This Row],[Kvalif. ]]</f>
        <v>0</v>
      </c>
      <c r="L24" s="73">
        <f>SUM(H24,E24,Table7[[#This Row],[Punkti  ]])</f>
        <v>20</v>
      </c>
    </row>
    <row r="25" spans="1:12" x14ac:dyDescent="0.2">
      <c r="F25" s="1"/>
    </row>
    <row r="26" spans="1:12" ht="2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2" ht="3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2" ht="38.25" customHeight="1" x14ac:dyDescent="0.2">
      <c r="A28" s="4"/>
      <c r="B28" s="4"/>
      <c r="C28" s="17" t="s">
        <v>108</v>
      </c>
      <c r="D28" s="4"/>
      <c r="E28" s="23" t="s">
        <v>22</v>
      </c>
      <c r="F28" s="66" t="s">
        <v>23</v>
      </c>
      <c r="G28" s="66"/>
      <c r="H28" s="66"/>
      <c r="I28" s="63" t="s">
        <v>113</v>
      </c>
      <c r="J28" s="64"/>
      <c r="K28" s="65"/>
      <c r="L28" s="14" t="s">
        <v>24</v>
      </c>
    </row>
    <row r="29" spans="1:12" x14ac:dyDescent="0.2">
      <c r="B29" s="11" t="s">
        <v>4</v>
      </c>
      <c r="C29" s="46" t="s">
        <v>1</v>
      </c>
      <c r="D29" s="40" t="s">
        <v>2</v>
      </c>
      <c r="E29" s="42" t="s">
        <v>3</v>
      </c>
      <c r="F29" s="42" t="s">
        <v>19</v>
      </c>
      <c r="G29" s="42" t="s">
        <v>20</v>
      </c>
      <c r="H29" s="42" t="s">
        <v>115</v>
      </c>
      <c r="I29" s="43" t="s">
        <v>116</v>
      </c>
      <c r="J29" s="43" t="s">
        <v>114</v>
      </c>
      <c r="K29" s="43" t="s">
        <v>170</v>
      </c>
      <c r="L29" s="44" t="s">
        <v>21</v>
      </c>
    </row>
    <row r="30" spans="1:12" x14ac:dyDescent="0.2">
      <c r="A30" s="67" t="s">
        <v>172</v>
      </c>
      <c r="B30" s="52">
        <v>1</v>
      </c>
      <c r="C30" s="28" t="s">
        <v>7</v>
      </c>
      <c r="D30" s="24" t="s">
        <v>6</v>
      </c>
      <c r="E30" s="2">
        <v>26</v>
      </c>
      <c r="F30" s="2">
        <v>28</v>
      </c>
      <c r="G30" s="8">
        <v>18</v>
      </c>
      <c r="H30" s="8">
        <f>SUM(F30:G30)</f>
        <v>46</v>
      </c>
      <c r="I30" s="8">
        <v>24</v>
      </c>
      <c r="J30" s="8">
        <v>12</v>
      </c>
      <c r="K30" s="8">
        <f>Table6[[#This Row],[Izslēg. rez.]]+Table6[[#This Row],[Kvalif. ]]</f>
        <v>36</v>
      </c>
      <c r="L30" s="69">
        <f>SUM(H30,E30,Table6[[#This Row],[Punkti  ]])</f>
        <v>108</v>
      </c>
    </row>
    <row r="31" spans="1:12" x14ac:dyDescent="0.2">
      <c r="B31" s="52">
        <v>2</v>
      </c>
      <c r="C31" s="27" t="s">
        <v>56</v>
      </c>
      <c r="D31" s="12" t="s">
        <v>57</v>
      </c>
      <c r="E31" s="2">
        <v>27</v>
      </c>
      <c r="F31" s="8"/>
      <c r="G31" s="8"/>
      <c r="H31" s="8"/>
      <c r="I31" s="8">
        <v>27</v>
      </c>
      <c r="J31" s="8">
        <v>18</v>
      </c>
      <c r="K31" s="8">
        <f>Table6[[#This Row],[Izslēg. rez.]]+Table6[[#This Row],[Kvalif. ]]</f>
        <v>45</v>
      </c>
      <c r="L31" s="69">
        <f>SUM(H31,E31,Table6[[#This Row],[Punkti  ]])</f>
        <v>72</v>
      </c>
    </row>
    <row r="32" spans="1:12" x14ac:dyDescent="0.2">
      <c r="A32" s="67" t="s">
        <v>172</v>
      </c>
      <c r="B32" s="52">
        <v>3</v>
      </c>
      <c r="C32" s="28" t="s">
        <v>12</v>
      </c>
      <c r="D32" s="24" t="s">
        <v>13</v>
      </c>
      <c r="E32" s="2">
        <v>28</v>
      </c>
      <c r="F32" s="2">
        <v>27</v>
      </c>
      <c r="G32" s="8">
        <v>16</v>
      </c>
      <c r="H32" s="8">
        <f>SUM(F32:G32)</f>
        <v>43</v>
      </c>
      <c r="I32" s="8"/>
      <c r="J32" s="8"/>
      <c r="K32" s="8">
        <f>Table6[[#This Row],[Izslēg. rez.]]+Table6[[#This Row],[Kvalif. ]]</f>
        <v>0</v>
      </c>
      <c r="L32" s="69">
        <f>SUM(H32,E32,Table6[[#This Row],[Punkti  ]])</f>
        <v>71</v>
      </c>
    </row>
    <row r="33" spans="1:12" x14ac:dyDescent="0.2">
      <c r="A33" s="67" t="s">
        <v>172</v>
      </c>
      <c r="B33" s="52">
        <v>4</v>
      </c>
      <c r="C33" s="28" t="s">
        <v>48</v>
      </c>
      <c r="D33" s="24" t="s">
        <v>49</v>
      </c>
      <c r="E33" s="2">
        <v>25</v>
      </c>
      <c r="F33" s="8"/>
      <c r="G33" s="8"/>
      <c r="H33" s="8"/>
      <c r="I33" s="8">
        <v>25</v>
      </c>
      <c r="J33" s="8">
        <v>14</v>
      </c>
      <c r="K33" s="8">
        <f>Table6[[#This Row],[Izslēg. rez.]]+Table6[[#This Row],[Kvalif. ]]</f>
        <v>39</v>
      </c>
      <c r="L33" s="69">
        <f>SUM(H33,E33,Table6[[#This Row],[Punkti  ]])</f>
        <v>64</v>
      </c>
    </row>
    <row r="34" spans="1:12" x14ac:dyDescent="0.2">
      <c r="B34" s="52">
        <v>5</v>
      </c>
      <c r="C34" s="30" t="s">
        <v>60</v>
      </c>
      <c r="D34" s="9" t="s">
        <v>61</v>
      </c>
      <c r="E34" s="2">
        <v>21</v>
      </c>
      <c r="F34" s="8"/>
      <c r="G34" s="8"/>
      <c r="H34" s="8"/>
      <c r="I34" s="8">
        <v>28</v>
      </c>
      <c r="J34" s="8">
        <v>10</v>
      </c>
      <c r="K34" s="8">
        <f>Table6[[#This Row],[Izslēg. rez.]]+Table6[[#This Row],[Kvalif. ]]</f>
        <v>38</v>
      </c>
      <c r="L34" s="69">
        <f>SUM(H34,E34,Table6[[#This Row],[Punkti  ]])</f>
        <v>59</v>
      </c>
    </row>
    <row r="35" spans="1:12" x14ac:dyDescent="0.2">
      <c r="B35" s="52">
        <v>6</v>
      </c>
      <c r="C35" s="27" t="s">
        <v>39</v>
      </c>
      <c r="D35" s="12" t="s">
        <v>38</v>
      </c>
      <c r="E35" s="2">
        <v>24</v>
      </c>
      <c r="F35" s="8"/>
      <c r="G35" s="8"/>
      <c r="H35" s="8"/>
      <c r="I35" s="8">
        <v>15</v>
      </c>
      <c r="J35" s="8">
        <v>8</v>
      </c>
      <c r="K35" s="8">
        <f>Table6[[#This Row],[Izslēg. rez.]]+Table6[[#This Row],[Kvalif. ]]</f>
        <v>23</v>
      </c>
      <c r="L35" s="69">
        <f>SUM(H35,E35,Table6[[#This Row],[Punkti  ]])</f>
        <v>47</v>
      </c>
    </row>
    <row r="36" spans="1:12" x14ac:dyDescent="0.2">
      <c r="B36" s="52">
        <v>7</v>
      </c>
      <c r="C36" s="30" t="s">
        <v>154</v>
      </c>
      <c r="D36" s="9" t="s">
        <v>155</v>
      </c>
      <c r="E36" s="2"/>
      <c r="F36" s="8"/>
      <c r="G36" s="8"/>
      <c r="H36" s="8"/>
      <c r="I36" s="8">
        <v>26</v>
      </c>
      <c r="J36" s="8">
        <v>16</v>
      </c>
      <c r="K36" s="70">
        <f>Table6[[#This Row],[Izslēg. rez.]]+Table6[[#This Row],[Kvalif. ]]</f>
        <v>42</v>
      </c>
      <c r="L36" s="71">
        <f>SUM(H36,E36,Table6[[#This Row],[Punkti  ]])</f>
        <v>42</v>
      </c>
    </row>
    <row r="37" spans="1:12" x14ac:dyDescent="0.2">
      <c r="B37" s="52">
        <v>8</v>
      </c>
      <c r="C37" s="27" t="s">
        <v>131</v>
      </c>
      <c r="D37" s="12" t="s">
        <v>99</v>
      </c>
      <c r="E37" s="2"/>
      <c r="F37" s="8"/>
      <c r="G37" s="8"/>
      <c r="H37" s="8"/>
      <c r="I37" s="8">
        <v>23</v>
      </c>
      <c r="J37" s="8">
        <v>10</v>
      </c>
      <c r="K37" s="70">
        <f>Table6[[#This Row],[Izslēg. rez.]]+Table6[[#This Row],[Kvalif. ]]</f>
        <v>33</v>
      </c>
      <c r="L37" s="71">
        <f>SUM(H37,E37,Table6[[#This Row],[Punkti  ]])</f>
        <v>33</v>
      </c>
    </row>
    <row r="38" spans="1:12" x14ac:dyDescent="0.2">
      <c r="B38" s="52">
        <v>9</v>
      </c>
      <c r="C38" s="27" t="s">
        <v>131</v>
      </c>
      <c r="D38" s="12" t="s">
        <v>152</v>
      </c>
      <c r="E38" s="2"/>
      <c r="F38" s="8"/>
      <c r="G38" s="8"/>
      <c r="H38" s="8"/>
      <c r="I38" s="8">
        <v>22</v>
      </c>
      <c r="J38" s="8">
        <v>10</v>
      </c>
      <c r="K38" s="70">
        <f>Table6[[#This Row],[Izslēg. rez.]]+Table6[[#This Row],[Kvalif. ]]</f>
        <v>32</v>
      </c>
      <c r="L38" s="71">
        <f>SUM(H38,E38,Table6[[#This Row],[Punkti  ]])</f>
        <v>32</v>
      </c>
    </row>
    <row r="39" spans="1:12" x14ac:dyDescent="0.2">
      <c r="B39" s="52">
        <v>10</v>
      </c>
      <c r="C39" s="27" t="s">
        <v>54</v>
      </c>
      <c r="D39" s="12" t="s">
        <v>147</v>
      </c>
      <c r="E39" s="2"/>
      <c r="F39" s="8"/>
      <c r="G39" s="8"/>
      <c r="H39" s="8"/>
      <c r="I39" s="8">
        <v>21</v>
      </c>
      <c r="J39" s="8">
        <v>10</v>
      </c>
      <c r="K39" s="70">
        <f>Table6[[#This Row],[Izslēg. rez.]]+Table6[[#This Row],[Kvalif. ]]</f>
        <v>31</v>
      </c>
      <c r="L39" s="71">
        <f>SUM(H39,E39,Table6[[#This Row],[Punkti  ]])</f>
        <v>31</v>
      </c>
    </row>
    <row r="40" spans="1:12" x14ac:dyDescent="0.2">
      <c r="B40" s="52">
        <v>11</v>
      </c>
      <c r="C40" s="27" t="s">
        <v>137</v>
      </c>
      <c r="D40" s="12" t="s">
        <v>146</v>
      </c>
      <c r="E40" s="2"/>
      <c r="F40" s="8"/>
      <c r="G40" s="8"/>
      <c r="H40" s="8"/>
      <c r="I40" s="8">
        <v>20</v>
      </c>
      <c r="J40" s="8">
        <v>8</v>
      </c>
      <c r="K40" s="70">
        <f>Table6[[#This Row],[Izslēg. rez.]]+Table6[[#This Row],[Kvalif. ]]</f>
        <v>28</v>
      </c>
      <c r="L40" s="71">
        <f>SUM(H40,E40,Table6[[#This Row],[Punkti  ]])</f>
        <v>28</v>
      </c>
    </row>
    <row r="41" spans="1:12" x14ac:dyDescent="0.2">
      <c r="B41" s="52">
        <v>12</v>
      </c>
      <c r="C41" s="30" t="s">
        <v>157</v>
      </c>
      <c r="D41" s="9" t="s">
        <v>158</v>
      </c>
      <c r="E41" s="2"/>
      <c r="F41" s="8"/>
      <c r="G41" s="8"/>
      <c r="H41" s="8"/>
      <c r="I41" s="8">
        <v>19</v>
      </c>
      <c r="J41" s="8">
        <v>8</v>
      </c>
      <c r="K41" s="70">
        <f>Table6[[#This Row],[Izslēg. rez.]]+Table6[[#This Row],[Kvalif. ]]</f>
        <v>27</v>
      </c>
      <c r="L41" s="71">
        <f>SUM(H41,E41,Table6[[#This Row],[Punkti  ]])</f>
        <v>27</v>
      </c>
    </row>
    <row r="42" spans="1:12" x14ac:dyDescent="0.2">
      <c r="B42" s="52">
        <v>13</v>
      </c>
      <c r="C42" s="30" t="s">
        <v>144</v>
      </c>
      <c r="D42" s="9" t="s">
        <v>145</v>
      </c>
      <c r="E42" s="2"/>
      <c r="F42" s="8"/>
      <c r="G42" s="8"/>
      <c r="H42" s="8"/>
      <c r="I42" s="8">
        <v>18</v>
      </c>
      <c r="J42" s="8">
        <v>8</v>
      </c>
      <c r="K42" s="70">
        <f>Table6[[#This Row],[Izslēg. rez.]]+Table6[[#This Row],[Kvalif. ]]</f>
        <v>26</v>
      </c>
      <c r="L42" s="71">
        <f>SUM(H42,E42,Table6[[#This Row],[Punkti  ]])</f>
        <v>26</v>
      </c>
    </row>
    <row r="43" spans="1:12" x14ac:dyDescent="0.2">
      <c r="B43" s="52">
        <v>14</v>
      </c>
      <c r="C43" s="29" t="s">
        <v>153</v>
      </c>
      <c r="D43" s="26" t="s">
        <v>9</v>
      </c>
      <c r="E43" s="2"/>
      <c r="F43" s="8"/>
      <c r="G43" s="8"/>
      <c r="H43" s="8"/>
      <c r="I43" s="8">
        <v>17</v>
      </c>
      <c r="J43" s="8">
        <v>8</v>
      </c>
      <c r="K43" s="70">
        <f>Table6[[#This Row],[Izslēg. rez.]]+Table6[[#This Row],[Kvalif. ]]</f>
        <v>25</v>
      </c>
      <c r="L43" s="71">
        <f>SUM(H43,E43,Table6[[#This Row],[Punkti  ]])</f>
        <v>25</v>
      </c>
    </row>
    <row r="44" spans="1:12" x14ac:dyDescent="0.2">
      <c r="B44" s="52">
        <v>15</v>
      </c>
      <c r="C44" s="29" t="s">
        <v>156</v>
      </c>
      <c r="D44" s="26" t="s">
        <v>47</v>
      </c>
      <c r="E44" s="2"/>
      <c r="F44" s="8"/>
      <c r="G44" s="8"/>
      <c r="H44" s="8"/>
      <c r="I44" s="8">
        <v>16</v>
      </c>
      <c r="J44" s="8">
        <v>8</v>
      </c>
      <c r="K44" s="70">
        <f>Table6[[#This Row],[Izslēg. rez.]]+Table6[[#This Row],[Kvalif. ]]</f>
        <v>24</v>
      </c>
      <c r="L44" s="71">
        <f>SUM(H44,E44,Table6[[#This Row],[Punkti  ]])</f>
        <v>24</v>
      </c>
    </row>
    <row r="45" spans="1:12" x14ac:dyDescent="0.2">
      <c r="B45" s="52">
        <v>16</v>
      </c>
      <c r="C45" s="30" t="s">
        <v>58</v>
      </c>
      <c r="D45" s="9" t="s">
        <v>59</v>
      </c>
      <c r="E45" s="2">
        <v>23</v>
      </c>
      <c r="F45" s="8"/>
      <c r="G45" s="8"/>
      <c r="H45" s="8"/>
      <c r="I45" s="8"/>
      <c r="J45" s="8"/>
      <c r="K45" s="8">
        <f>Table6[[#This Row],[Izslēg. rez.]]+Table6[[#This Row],[Kvalif. ]]</f>
        <v>0</v>
      </c>
      <c r="L45" s="69">
        <f>SUM(H45,E45,Table6[[#This Row],[Punkti  ]])</f>
        <v>23</v>
      </c>
    </row>
    <row r="46" spans="1:12" x14ac:dyDescent="0.2">
      <c r="B46" s="52">
        <v>17</v>
      </c>
      <c r="C46" s="29" t="s">
        <v>44</v>
      </c>
      <c r="D46" s="26" t="s">
        <v>45</v>
      </c>
      <c r="E46" s="2">
        <v>22</v>
      </c>
      <c r="F46" s="8"/>
      <c r="G46" s="8"/>
      <c r="H46" s="8"/>
      <c r="I46" s="8"/>
      <c r="J46" s="8"/>
      <c r="K46" s="8">
        <f>Table6[[#This Row],[Izslēg. rez.]]+Table6[[#This Row],[Kvalif. ]]</f>
        <v>0</v>
      </c>
      <c r="L46" s="69">
        <f>SUM(H46,E46,Table6[[#This Row],[Punkti  ]])</f>
        <v>22</v>
      </c>
    </row>
    <row r="47" spans="1:12" x14ac:dyDescent="0.2">
      <c r="B47" s="52">
        <v>18</v>
      </c>
      <c r="C47" s="27" t="s">
        <v>148</v>
      </c>
      <c r="D47" s="12" t="s">
        <v>149</v>
      </c>
      <c r="E47" s="2"/>
      <c r="F47" s="8"/>
      <c r="G47" s="8"/>
      <c r="H47" s="8"/>
      <c r="I47" s="8">
        <v>14</v>
      </c>
      <c r="J47" s="8">
        <v>8</v>
      </c>
      <c r="K47" s="70">
        <f>Table6[[#This Row],[Izslēg. rez.]]+Table6[[#This Row],[Kvalif. ]]</f>
        <v>22</v>
      </c>
      <c r="L47" s="71">
        <f>SUM(H47,E47,Table6[[#This Row],[Punkti  ]])</f>
        <v>22</v>
      </c>
    </row>
    <row r="48" spans="1:12" x14ac:dyDescent="0.2">
      <c r="B48" s="52">
        <v>19</v>
      </c>
      <c r="C48" s="27" t="s">
        <v>150</v>
      </c>
      <c r="D48" s="12" t="s">
        <v>151</v>
      </c>
      <c r="E48" s="2"/>
      <c r="F48" s="8"/>
      <c r="G48" s="8"/>
      <c r="H48" s="8"/>
      <c r="I48" s="8">
        <v>13</v>
      </c>
      <c r="J48" s="8">
        <v>8</v>
      </c>
      <c r="K48" s="70">
        <f>Table6[[#This Row],[Izslēg. rez.]]+Table6[[#This Row],[Kvalif. ]]</f>
        <v>21</v>
      </c>
      <c r="L48" s="71">
        <f>SUM(H48,E48,Table6[[#This Row],[Punkti  ]])</f>
        <v>21</v>
      </c>
    </row>
    <row r="49" spans="1:12" x14ac:dyDescent="0.2">
      <c r="B49" s="52">
        <v>20</v>
      </c>
      <c r="C49" s="31" t="s">
        <v>129</v>
      </c>
      <c r="D49" s="32" t="s">
        <v>130</v>
      </c>
      <c r="E49" s="33"/>
      <c r="F49" s="38"/>
      <c r="G49" s="38"/>
      <c r="H49" s="38"/>
      <c r="I49" s="38">
        <v>0</v>
      </c>
      <c r="J49" s="38">
        <v>0</v>
      </c>
      <c r="K49" s="76">
        <f>Table6[[#This Row],[Izslēg. rez.]]+Table6[[#This Row],[Kvalif. ]]</f>
        <v>0</v>
      </c>
      <c r="L49" s="77">
        <f>SUM(H49,E49,Table6[[#This Row],[Punkti  ]])</f>
        <v>0</v>
      </c>
    </row>
    <row r="50" spans="1:12" ht="18" customHeight="1" x14ac:dyDescent="0.2">
      <c r="B50" s="18"/>
      <c r="C50" s="19"/>
      <c r="D50" s="19"/>
      <c r="E50" s="18"/>
      <c r="F50" s="20"/>
      <c r="G50" s="21"/>
      <c r="H50" s="21"/>
      <c r="I50" s="21"/>
      <c r="J50" s="21"/>
      <c r="K50" s="21"/>
      <c r="L50" s="22"/>
    </row>
    <row r="51" spans="1:12" ht="20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2" ht="32" customHeight="1" x14ac:dyDescent="0.35">
      <c r="C52" s="16" t="s">
        <v>109</v>
      </c>
      <c r="E52" s="23" t="s">
        <v>22</v>
      </c>
      <c r="F52" s="66" t="s">
        <v>23</v>
      </c>
      <c r="G52" s="66"/>
      <c r="H52" s="66"/>
      <c r="I52" s="63" t="s">
        <v>113</v>
      </c>
      <c r="J52" s="64"/>
      <c r="K52" s="65"/>
      <c r="L52" s="14" t="s">
        <v>24</v>
      </c>
    </row>
    <row r="53" spans="1:12" x14ac:dyDescent="0.2">
      <c r="B53" s="11" t="s">
        <v>4</v>
      </c>
      <c r="C53" s="46" t="s">
        <v>1</v>
      </c>
      <c r="D53" s="40" t="s">
        <v>2</v>
      </c>
      <c r="E53" s="42" t="s">
        <v>3</v>
      </c>
      <c r="F53" s="42" t="s">
        <v>19</v>
      </c>
      <c r="G53" s="42" t="s">
        <v>20</v>
      </c>
      <c r="H53" s="42" t="s">
        <v>115</v>
      </c>
      <c r="I53" s="43" t="s">
        <v>116</v>
      </c>
      <c r="J53" s="43" t="s">
        <v>114</v>
      </c>
      <c r="K53" s="43" t="s">
        <v>170</v>
      </c>
      <c r="L53" s="44" t="s">
        <v>21</v>
      </c>
    </row>
    <row r="54" spans="1:12" x14ac:dyDescent="0.2">
      <c r="A54" s="67" t="s">
        <v>172</v>
      </c>
      <c r="B54" s="52">
        <v>1</v>
      </c>
      <c r="C54" s="28" t="s">
        <v>14</v>
      </c>
      <c r="D54" s="24" t="s">
        <v>8</v>
      </c>
      <c r="E54" s="2">
        <v>27</v>
      </c>
      <c r="F54" s="2">
        <v>28</v>
      </c>
      <c r="G54" s="8">
        <v>18</v>
      </c>
      <c r="H54" s="8">
        <f>SUM(F54:G54)</f>
        <v>46</v>
      </c>
      <c r="I54" s="8">
        <v>24</v>
      </c>
      <c r="J54" s="8">
        <v>10</v>
      </c>
      <c r="K54" s="8">
        <f>Table5[[#This Row],[Kvalif. ]]+Table5[[#This Row],[Izslēg. rez.]]</f>
        <v>34</v>
      </c>
      <c r="L54" s="69">
        <f>SUM(H54,E54,Table5[[#This Row],[Punkti  ]])</f>
        <v>107</v>
      </c>
    </row>
    <row r="55" spans="1:12" x14ac:dyDescent="0.2">
      <c r="B55" s="52">
        <v>2</v>
      </c>
      <c r="C55" s="59" t="s">
        <v>76</v>
      </c>
      <c r="D55" s="60" t="s">
        <v>77</v>
      </c>
      <c r="E55" s="2">
        <v>19</v>
      </c>
      <c r="F55" s="8"/>
      <c r="G55" s="8"/>
      <c r="H55" s="8"/>
      <c r="I55" s="8">
        <v>23</v>
      </c>
      <c r="J55" s="8">
        <v>10</v>
      </c>
      <c r="K55" s="8">
        <f>Table5[[#This Row],[Kvalif. ]]+Table5[[#This Row],[Izslēg. rez.]]</f>
        <v>33</v>
      </c>
      <c r="L55" s="69">
        <f>SUM(H55,E55,Table5[[#This Row],[Punkti  ]])</f>
        <v>52</v>
      </c>
    </row>
    <row r="56" spans="1:12" x14ac:dyDescent="0.2">
      <c r="B56" s="52">
        <v>3</v>
      </c>
      <c r="C56" s="49" t="s">
        <v>159</v>
      </c>
      <c r="D56" s="25" t="s">
        <v>160</v>
      </c>
      <c r="E56" s="2"/>
      <c r="F56" s="8"/>
      <c r="G56" s="8"/>
      <c r="H56" s="8"/>
      <c r="I56" s="8">
        <v>28</v>
      </c>
      <c r="J56" s="8">
        <v>14</v>
      </c>
      <c r="K56" s="70">
        <f>Table5[[#This Row],[Kvalif. ]]+Table5[[#This Row],[Izslēg. rez.]]</f>
        <v>42</v>
      </c>
      <c r="L56" s="71">
        <f>SUM(H56,E56,Table5[[#This Row],[Punkti  ]])</f>
        <v>42</v>
      </c>
    </row>
    <row r="57" spans="1:12" x14ac:dyDescent="0.2">
      <c r="B57" s="52">
        <v>4</v>
      </c>
      <c r="C57" s="49" t="s">
        <v>161</v>
      </c>
      <c r="D57" s="25" t="s">
        <v>162</v>
      </c>
      <c r="E57" s="2"/>
      <c r="F57" s="8"/>
      <c r="G57" s="8"/>
      <c r="H57" s="8"/>
      <c r="I57" s="8">
        <v>25</v>
      </c>
      <c r="J57" s="8">
        <v>16</v>
      </c>
      <c r="K57" s="70">
        <f>Table5[[#This Row],[Kvalif. ]]+Table5[[#This Row],[Izslēg. rez.]]</f>
        <v>41</v>
      </c>
      <c r="L57" s="71">
        <f>SUM(H57,E57,Table5[[#This Row],[Punkti  ]])</f>
        <v>41</v>
      </c>
    </row>
    <row r="58" spans="1:12" x14ac:dyDescent="0.2">
      <c r="B58" s="52">
        <v>5</v>
      </c>
      <c r="C58" s="39" t="s">
        <v>163</v>
      </c>
      <c r="D58" s="5" t="s">
        <v>164</v>
      </c>
      <c r="E58" s="2"/>
      <c r="F58" s="8"/>
      <c r="G58" s="8"/>
      <c r="H58" s="8"/>
      <c r="I58" s="8">
        <v>22</v>
      </c>
      <c r="J58" s="8">
        <v>18</v>
      </c>
      <c r="K58" s="70">
        <f>Table5[[#This Row],[Kvalif. ]]+Table5[[#This Row],[Izslēg. rez.]]</f>
        <v>40</v>
      </c>
      <c r="L58" s="71">
        <f>SUM(H58,E58,Table5[[#This Row],[Punkti  ]])</f>
        <v>40</v>
      </c>
    </row>
    <row r="59" spans="1:12" x14ac:dyDescent="0.2">
      <c r="B59" s="52">
        <v>6</v>
      </c>
      <c r="C59" s="49" t="s">
        <v>165</v>
      </c>
      <c r="D59" s="25" t="s">
        <v>166</v>
      </c>
      <c r="E59" s="2"/>
      <c r="F59" s="8"/>
      <c r="G59" s="8"/>
      <c r="H59" s="8"/>
      <c r="I59" s="8">
        <v>27</v>
      </c>
      <c r="J59" s="8">
        <v>12</v>
      </c>
      <c r="K59" s="70">
        <f>Table5[[#This Row],[Kvalif. ]]+Table5[[#This Row],[Izslēg. rez.]]</f>
        <v>39</v>
      </c>
      <c r="L59" s="71">
        <f>SUM(H59,E59,Table5[[#This Row],[Punkti  ]])</f>
        <v>39</v>
      </c>
    </row>
    <row r="60" spans="1:12" x14ac:dyDescent="0.2">
      <c r="B60" s="52">
        <v>7</v>
      </c>
      <c r="C60" s="49" t="s">
        <v>167</v>
      </c>
      <c r="D60" s="25" t="s">
        <v>168</v>
      </c>
      <c r="E60" s="2"/>
      <c r="F60" s="8"/>
      <c r="G60" s="8"/>
      <c r="H60" s="8"/>
      <c r="I60" s="8">
        <v>26</v>
      </c>
      <c r="J60" s="8">
        <v>10</v>
      </c>
      <c r="K60" s="70">
        <f>Table5[[#This Row],[Kvalif. ]]+Table5[[#This Row],[Izslēg. rez.]]</f>
        <v>36</v>
      </c>
      <c r="L60" s="71">
        <f>SUM(H60,E60,Table5[[#This Row],[Punkti  ]])</f>
        <v>36</v>
      </c>
    </row>
    <row r="61" spans="1:12" x14ac:dyDescent="0.2">
      <c r="B61" s="52">
        <v>8</v>
      </c>
      <c r="C61" s="39" t="s">
        <v>14</v>
      </c>
      <c r="D61" s="5" t="s">
        <v>132</v>
      </c>
      <c r="E61" s="2"/>
      <c r="F61" s="8"/>
      <c r="G61" s="8"/>
      <c r="H61" s="8"/>
      <c r="I61" s="8">
        <v>21</v>
      </c>
      <c r="J61" s="8">
        <v>10</v>
      </c>
      <c r="K61" s="70">
        <f>Table5[[#This Row],[Kvalif. ]]+Table5[[#This Row],[Izslēg. rez.]]</f>
        <v>31</v>
      </c>
      <c r="L61" s="71">
        <f>SUM(H61,E61,Table5[[#This Row],[Punkti  ]])</f>
        <v>31</v>
      </c>
    </row>
    <row r="62" spans="1:12" x14ac:dyDescent="0.2">
      <c r="B62" s="52">
        <v>9</v>
      </c>
      <c r="C62" s="28" t="s">
        <v>62</v>
      </c>
      <c r="D62" s="24" t="s">
        <v>63</v>
      </c>
      <c r="E62" s="2">
        <v>28</v>
      </c>
      <c r="F62" s="8"/>
      <c r="G62" s="8"/>
      <c r="H62" s="8"/>
      <c r="I62" s="8"/>
      <c r="J62" s="8"/>
      <c r="K62" s="8">
        <f>Table5[[#This Row],[Kvalif. ]]+Table5[[#This Row],[Izslēg. rez.]]</f>
        <v>0</v>
      </c>
      <c r="L62" s="69">
        <f>SUM(H62,E62,Table5[[#This Row],[Punkti  ]])</f>
        <v>28</v>
      </c>
    </row>
    <row r="63" spans="1:12" x14ac:dyDescent="0.2">
      <c r="B63" s="52">
        <v>10</v>
      </c>
      <c r="C63" s="28" t="s">
        <v>64</v>
      </c>
      <c r="D63" s="24" t="s">
        <v>65</v>
      </c>
      <c r="E63" s="2">
        <v>26</v>
      </c>
      <c r="F63" s="8"/>
      <c r="G63" s="8"/>
      <c r="H63" s="8"/>
      <c r="I63" s="8"/>
      <c r="J63" s="8"/>
      <c r="K63" s="8">
        <f>Table5[[#This Row],[Kvalif. ]]+Table5[[#This Row],[Izslēg. rez.]]</f>
        <v>0</v>
      </c>
      <c r="L63" s="69">
        <f>SUM(H63,E63,Table5[[#This Row],[Punkti  ]])</f>
        <v>26</v>
      </c>
    </row>
    <row r="64" spans="1:12" x14ac:dyDescent="0.2">
      <c r="B64" s="52">
        <v>11</v>
      </c>
      <c r="C64" s="27" t="s">
        <v>66</v>
      </c>
      <c r="D64" s="12" t="s">
        <v>67</v>
      </c>
      <c r="E64" s="2">
        <v>25</v>
      </c>
      <c r="F64" s="8"/>
      <c r="G64" s="8"/>
      <c r="H64" s="8"/>
      <c r="I64" s="8"/>
      <c r="J64" s="8"/>
      <c r="K64" s="8">
        <f>Table5[[#This Row],[Kvalif. ]]+Table5[[#This Row],[Izslēg. rez.]]</f>
        <v>0</v>
      </c>
      <c r="L64" s="69">
        <f>SUM(H64,E64,Table5[[#This Row],[Punkti  ]])</f>
        <v>25</v>
      </c>
    </row>
    <row r="65" spans="1:12" x14ac:dyDescent="0.2">
      <c r="B65" s="52">
        <v>12</v>
      </c>
      <c r="C65" s="27" t="s">
        <v>68</v>
      </c>
      <c r="D65" s="12" t="s">
        <v>69</v>
      </c>
      <c r="E65" s="2">
        <v>24</v>
      </c>
      <c r="F65" s="8"/>
      <c r="G65" s="8"/>
      <c r="H65" s="8"/>
      <c r="I65" s="8"/>
      <c r="J65" s="8"/>
      <c r="K65" s="8">
        <f>Table5[[#This Row],[Kvalif. ]]+Table5[[#This Row],[Izslēg. rez.]]</f>
        <v>0</v>
      </c>
      <c r="L65" s="69">
        <f>SUM(H65,E65,Table5[[#This Row],[Punkti  ]])</f>
        <v>24</v>
      </c>
    </row>
    <row r="66" spans="1:12" x14ac:dyDescent="0.2">
      <c r="B66" s="52">
        <v>13</v>
      </c>
      <c r="C66" s="30" t="s">
        <v>70</v>
      </c>
      <c r="D66" s="9" t="s">
        <v>71</v>
      </c>
      <c r="E66" s="2">
        <v>23</v>
      </c>
      <c r="F66" s="8"/>
      <c r="G66" s="8"/>
      <c r="H66" s="8"/>
      <c r="I66" s="8"/>
      <c r="J66" s="8"/>
      <c r="K66" s="8">
        <f>Table5[[#This Row],[Kvalif. ]]+Table5[[#This Row],[Izslēg. rez.]]</f>
        <v>0</v>
      </c>
      <c r="L66" s="69">
        <f>SUM(H66,E66,Table5[[#This Row],[Punkti  ]])</f>
        <v>23</v>
      </c>
    </row>
    <row r="67" spans="1:12" x14ac:dyDescent="0.2">
      <c r="B67" s="52">
        <v>14</v>
      </c>
      <c r="C67" s="29" t="s">
        <v>72</v>
      </c>
      <c r="D67" s="26" t="s">
        <v>73</v>
      </c>
      <c r="E67" s="2">
        <v>22</v>
      </c>
      <c r="F67" s="8"/>
      <c r="G67" s="8"/>
      <c r="H67" s="8"/>
      <c r="I67" s="8"/>
      <c r="J67" s="8"/>
      <c r="K67" s="8">
        <f>Table5[[#This Row],[Kvalif. ]]+Table5[[#This Row],[Izslēg. rez.]]</f>
        <v>0</v>
      </c>
      <c r="L67" s="69">
        <f>SUM(H67,E67,Table5[[#This Row],[Punkti  ]])</f>
        <v>22</v>
      </c>
    </row>
    <row r="68" spans="1:12" x14ac:dyDescent="0.2">
      <c r="B68" s="52">
        <v>15</v>
      </c>
      <c r="C68" s="31" t="s">
        <v>46</v>
      </c>
      <c r="D68" s="32" t="s">
        <v>91</v>
      </c>
      <c r="E68" s="2">
        <v>21</v>
      </c>
      <c r="F68" s="38"/>
      <c r="G68" s="8"/>
      <c r="H68" s="8"/>
      <c r="I68" s="8"/>
      <c r="J68" s="8"/>
      <c r="K68" s="8">
        <f>Table5[[#This Row],[Kvalif. ]]+Table5[[#This Row],[Izslēg. rez.]]</f>
        <v>0</v>
      </c>
      <c r="L68" s="69">
        <f>SUM(H68,E68,Table5[[#This Row],[Punkti  ]])</f>
        <v>21</v>
      </c>
    </row>
    <row r="69" spans="1:12" x14ac:dyDescent="0.2">
      <c r="B69" s="52">
        <v>16</v>
      </c>
      <c r="C69" s="45" t="s">
        <v>74</v>
      </c>
      <c r="D69" s="34" t="s">
        <v>75</v>
      </c>
      <c r="E69" s="2">
        <v>20</v>
      </c>
      <c r="F69" s="38"/>
      <c r="G69" s="8"/>
      <c r="H69" s="8"/>
      <c r="I69" s="8"/>
      <c r="J69" s="8"/>
      <c r="K69" s="8">
        <f>Table5[[#This Row],[Kvalif. ]]+Table5[[#This Row],[Izslēg. rez.]]</f>
        <v>0</v>
      </c>
      <c r="L69" s="69">
        <f>SUM(H69,E69,Table5[[#This Row],[Punkti  ]])</f>
        <v>20</v>
      </c>
    </row>
    <row r="70" spans="1:12" x14ac:dyDescent="0.2">
      <c r="B70" s="52">
        <v>17</v>
      </c>
      <c r="C70" s="45" t="s">
        <v>78</v>
      </c>
      <c r="D70" s="34" t="s">
        <v>79</v>
      </c>
      <c r="E70" s="33">
        <v>18</v>
      </c>
      <c r="F70" s="38"/>
      <c r="G70" s="38"/>
      <c r="H70" s="38"/>
      <c r="I70" s="38"/>
      <c r="J70" s="38"/>
      <c r="K70" s="38">
        <f>Table5[[#This Row],[Kvalif. ]]+Table5[[#This Row],[Izslēg. rez.]]</f>
        <v>0</v>
      </c>
      <c r="L70" s="75">
        <f>SUM(H70,E70,Table5[[#This Row],[Punkti  ]])</f>
        <v>18</v>
      </c>
    </row>
    <row r="74" spans="1:12" ht="32" customHeight="1" x14ac:dyDescent="0.35">
      <c r="C74" s="16" t="s">
        <v>110</v>
      </c>
      <c r="E74" s="23" t="s">
        <v>22</v>
      </c>
      <c r="F74" s="66" t="s">
        <v>23</v>
      </c>
      <c r="G74" s="66"/>
      <c r="H74" s="66"/>
      <c r="I74" s="63" t="s">
        <v>113</v>
      </c>
      <c r="J74" s="64"/>
      <c r="K74" s="65"/>
      <c r="L74" s="14" t="s">
        <v>171</v>
      </c>
    </row>
    <row r="75" spans="1:12" x14ac:dyDescent="0.2">
      <c r="B75" s="11" t="s">
        <v>4</v>
      </c>
      <c r="C75" s="41" t="s">
        <v>1</v>
      </c>
      <c r="D75" s="42" t="s">
        <v>2</v>
      </c>
      <c r="E75" s="42" t="s">
        <v>3</v>
      </c>
      <c r="F75" s="42" t="s">
        <v>19</v>
      </c>
      <c r="G75" s="42" t="s">
        <v>20</v>
      </c>
      <c r="H75" s="42" t="s">
        <v>115</v>
      </c>
      <c r="I75" s="43" t="s">
        <v>116</v>
      </c>
      <c r="J75" s="43" t="s">
        <v>114</v>
      </c>
      <c r="K75" s="43" t="s">
        <v>170</v>
      </c>
      <c r="L75" s="44" t="s">
        <v>21</v>
      </c>
    </row>
    <row r="76" spans="1:12" x14ac:dyDescent="0.2">
      <c r="A76" s="67" t="s">
        <v>172</v>
      </c>
      <c r="B76" s="52">
        <v>1</v>
      </c>
      <c r="C76" s="28" t="s">
        <v>10</v>
      </c>
      <c r="D76" s="24" t="s">
        <v>9</v>
      </c>
      <c r="E76" s="2">
        <v>24</v>
      </c>
      <c r="F76" s="2">
        <v>27</v>
      </c>
      <c r="G76" s="8">
        <v>16</v>
      </c>
      <c r="H76" s="8">
        <f>SUM(F76:G76)</f>
        <v>43</v>
      </c>
      <c r="I76" s="8">
        <v>21</v>
      </c>
      <c r="J76" s="8">
        <v>10</v>
      </c>
      <c r="K76" s="8">
        <f>Table4[[#This Row],[Kvalif. ]]+Table4[[#This Row],[Izslēg. rez.]]</f>
        <v>31</v>
      </c>
      <c r="L76" s="68">
        <f>SUM(H76,E76,Table4[[#This Row],[Punkti  ]])</f>
        <v>98</v>
      </c>
    </row>
    <row r="77" spans="1:12" x14ac:dyDescent="0.2">
      <c r="B77" s="52">
        <v>2</v>
      </c>
      <c r="C77" s="27" t="s">
        <v>40</v>
      </c>
      <c r="D77" s="12" t="s">
        <v>41</v>
      </c>
      <c r="E77" s="2">
        <v>27</v>
      </c>
      <c r="F77" s="2"/>
      <c r="G77" s="8"/>
      <c r="H77" s="8"/>
      <c r="I77" s="8">
        <v>28</v>
      </c>
      <c r="J77" s="8">
        <v>8</v>
      </c>
      <c r="K77" s="8">
        <f>Table4[[#This Row],[Kvalif. ]]+Table4[[#This Row],[Izslēg. rez.]]</f>
        <v>36</v>
      </c>
      <c r="L77" s="68">
        <f>SUM(H77,E77,Table4[[#This Row],[Punkti  ]])</f>
        <v>63</v>
      </c>
    </row>
    <row r="78" spans="1:12" x14ac:dyDescent="0.2">
      <c r="A78" s="67" t="s">
        <v>172</v>
      </c>
      <c r="B78" s="52">
        <v>3</v>
      </c>
      <c r="C78" s="28" t="s">
        <v>82</v>
      </c>
      <c r="D78" s="24" t="s">
        <v>83</v>
      </c>
      <c r="E78" s="2">
        <v>26</v>
      </c>
      <c r="F78" s="2"/>
      <c r="G78" s="8"/>
      <c r="H78" s="8"/>
      <c r="I78" s="8">
        <v>23</v>
      </c>
      <c r="J78" s="8">
        <v>8</v>
      </c>
      <c r="K78" s="8">
        <f>Table4[[#This Row],[Kvalif. ]]+Table4[[#This Row],[Izslēg. rez.]]</f>
        <v>31</v>
      </c>
      <c r="L78" s="68">
        <f>SUM(H78,E78,Table4[[#This Row],[Punkti  ]])</f>
        <v>57</v>
      </c>
    </row>
    <row r="79" spans="1:12" x14ac:dyDescent="0.2">
      <c r="B79" s="52">
        <v>4</v>
      </c>
      <c r="C79" s="39" t="s">
        <v>93</v>
      </c>
      <c r="D79" s="5" t="s">
        <v>94</v>
      </c>
      <c r="E79" s="2">
        <v>17</v>
      </c>
      <c r="F79" s="2"/>
      <c r="G79" s="8"/>
      <c r="H79" s="8"/>
      <c r="I79" s="8">
        <v>25</v>
      </c>
      <c r="J79" s="8">
        <v>14</v>
      </c>
      <c r="K79" s="8">
        <f>Table4[[#This Row],[Kvalif. ]]+Table4[[#This Row],[Izslēg. rez.]]</f>
        <v>39</v>
      </c>
      <c r="L79" s="68">
        <f>SUM(H79,E79,Table4[[#This Row],[Punkti  ]])</f>
        <v>56</v>
      </c>
    </row>
    <row r="80" spans="1:12" x14ac:dyDescent="0.2">
      <c r="B80" s="52">
        <v>5</v>
      </c>
      <c r="C80" s="39" t="s">
        <v>46</v>
      </c>
      <c r="D80" s="5" t="s">
        <v>91</v>
      </c>
      <c r="E80" s="2">
        <v>20</v>
      </c>
      <c r="F80" s="2"/>
      <c r="G80" s="8"/>
      <c r="H80" s="8"/>
      <c r="I80" s="8">
        <v>24</v>
      </c>
      <c r="J80" s="8">
        <v>10</v>
      </c>
      <c r="K80" s="8">
        <f>Table4[[#This Row],[Kvalif. ]]+Table4[[#This Row],[Izslēg. rez.]]</f>
        <v>34</v>
      </c>
      <c r="L80" s="68">
        <f>SUM(H80,E80,Table4[[#This Row],[Punkti  ]])</f>
        <v>54</v>
      </c>
    </row>
    <row r="81" spans="2:12" x14ac:dyDescent="0.2">
      <c r="B81" s="52">
        <v>6</v>
      </c>
      <c r="C81" s="39" t="s">
        <v>30</v>
      </c>
      <c r="D81" s="5" t="s">
        <v>95</v>
      </c>
      <c r="E81" s="2">
        <v>16</v>
      </c>
      <c r="F81" s="2"/>
      <c r="G81" s="8"/>
      <c r="H81" s="8"/>
      <c r="I81" s="8">
        <v>22</v>
      </c>
      <c r="J81" s="8">
        <v>12</v>
      </c>
      <c r="K81" s="8">
        <f>Table4[[#This Row],[Kvalif. ]]+Table4[[#This Row],[Izslēg. rez.]]</f>
        <v>34</v>
      </c>
      <c r="L81" s="68">
        <f>SUM(H81,E81,Table4[[#This Row],[Punkti  ]])</f>
        <v>50</v>
      </c>
    </row>
    <row r="82" spans="2:12" x14ac:dyDescent="0.2">
      <c r="B82" s="52">
        <v>7</v>
      </c>
      <c r="C82" s="28" t="s">
        <v>15</v>
      </c>
      <c r="D82" s="24" t="s">
        <v>16</v>
      </c>
      <c r="E82" s="2"/>
      <c r="F82" s="2">
        <v>28</v>
      </c>
      <c r="G82" s="8">
        <v>18</v>
      </c>
      <c r="H82" s="8">
        <f>SUM(F82:G82)</f>
        <v>46</v>
      </c>
      <c r="I82" s="8"/>
      <c r="J82" s="8"/>
      <c r="K82" s="8">
        <f>Table4[[#This Row],[Kvalif. ]]+Table4[[#This Row],[Izslēg. rez.]]</f>
        <v>0</v>
      </c>
      <c r="L82" s="68">
        <f>SUM(H82,E82,Table4[[#This Row],[Punkti  ]])</f>
        <v>46</v>
      </c>
    </row>
    <row r="83" spans="2:12" x14ac:dyDescent="0.2">
      <c r="B83" s="52">
        <v>8</v>
      </c>
      <c r="C83" s="39" t="s">
        <v>54</v>
      </c>
      <c r="D83" s="5" t="s">
        <v>133</v>
      </c>
      <c r="E83" s="2"/>
      <c r="F83" s="2"/>
      <c r="G83" s="8"/>
      <c r="H83" s="8"/>
      <c r="I83" s="8">
        <v>27</v>
      </c>
      <c r="J83" s="8">
        <v>18</v>
      </c>
      <c r="K83" s="70">
        <f>Table4[[#This Row],[Kvalif. ]]+Table4[[#This Row],[Izslēg. rez.]]</f>
        <v>45</v>
      </c>
      <c r="L83" s="72">
        <f>SUM(H83,E83,Table4[[#This Row],[Punkti  ]])</f>
        <v>45</v>
      </c>
    </row>
    <row r="84" spans="2:12" x14ac:dyDescent="0.2">
      <c r="B84" s="52">
        <v>9</v>
      </c>
      <c r="C84" s="28" t="s">
        <v>17</v>
      </c>
      <c r="D84" s="24" t="s">
        <v>18</v>
      </c>
      <c r="E84" s="2"/>
      <c r="F84" s="2">
        <v>26</v>
      </c>
      <c r="G84" s="8">
        <v>14</v>
      </c>
      <c r="H84" s="8">
        <f>SUM(F84:G84)</f>
        <v>40</v>
      </c>
      <c r="I84" s="8"/>
      <c r="J84" s="8"/>
      <c r="K84" s="8">
        <f>Table4[[#This Row],[Kvalif. ]]+Table4[[#This Row],[Izslēg. rez.]]</f>
        <v>0</v>
      </c>
      <c r="L84" s="68">
        <f>SUM(H84,E84,Table4[[#This Row],[Punkti  ]])</f>
        <v>40</v>
      </c>
    </row>
    <row r="85" spans="2:12" x14ac:dyDescent="0.2">
      <c r="B85" s="52">
        <v>10</v>
      </c>
      <c r="C85" s="28" t="s">
        <v>140</v>
      </c>
      <c r="D85" s="24" t="s">
        <v>65</v>
      </c>
      <c r="E85" s="2"/>
      <c r="F85" s="2"/>
      <c r="G85" s="8"/>
      <c r="H85" s="8"/>
      <c r="I85" s="8">
        <v>26</v>
      </c>
      <c r="J85" s="8">
        <v>10</v>
      </c>
      <c r="K85" s="70">
        <f>Table4[[#This Row],[Kvalif. ]]+Table4[[#This Row],[Izslēg. rez.]]</f>
        <v>36</v>
      </c>
      <c r="L85" s="72">
        <f>SUM(H85,E85,Table4[[#This Row],[Punkti  ]])</f>
        <v>36</v>
      </c>
    </row>
    <row r="86" spans="2:12" x14ac:dyDescent="0.2">
      <c r="B86" s="52">
        <v>11</v>
      </c>
      <c r="C86" s="39" t="s">
        <v>14</v>
      </c>
      <c r="D86" s="5" t="s">
        <v>132</v>
      </c>
      <c r="E86" s="2"/>
      <c r="F86" s="2"/>
      <c r="G86" s="8"/>
      <c r="H86" s="8"/>
      <c r="I86" s="8">
        <v>20</v>
      </c>
      <c r="J86" s="8">
        <v>16</v>
      </c>
      <c r="K86" s="70">
        <f>Table4[[#This Row],[Kvalif. ]]+Table4[[#This Row],[Izslēg. rez.]]</f>
        <v>36</v>
      </c>
      <c r="L86" s="72">
        <f>SUM(H86,E86,Table4[[#This Row],[Punkti  ]])</f>
        <v>36</v>
      </c>
    </row>
    <row r="87" spans="2:12" x14ac:dyDescent="0.2">
      <c r="B87" s="52">
        <v>12</v>
      </c>
      <c r="C87" s="28" t="s">
        <v>80</v>
      </c>
      <c r="D87" s="24" t="s">
        <v>81</v>
      </c>
      <c r="E87" s="2">
        <v>28</v>
      </c>
      <c r="F87" s="2"/>
      <c r="G87" s="8"/>
      <c r="H87" s="8"/>
      <c r="I87" s="8"/>
      <c r="J87" s="8"/>
      <c r="K87" s="8">
        <f>Table4[[#This Row],[Kvalif. ]]+Table4[[#This Row],[Izslēg. rez.]]</f>
        <v>0</v>
      </c>
      <c r="L87" s="68">
        <f>SUM(H87,E87,Table4[[#This Row],[Punkti  ]])</f>
        <v>28</v>
      </c>
    </row>
    <row r="88" spans="2:12" x14ac:dyDescent="0.2">
      <c r="B88" s="52">
        <v>13</v>
      </c>
      <c r="C88" s="39" t="s">
        <v>138</v>
      </c>
      <c r="D88" s="5" t="s">
        <v>139</v>
      </c>
      <c r="E88" s="2"/>
      <c r="F88" s="2"/>
      <c r="G88" s="8"/>
      <c r="H88" s="8"/>
      <c r="I88" s="8">
        <v>19</v>
      </c>
      <c r="J88" s="8">
        <v>8</v>
      </c>
      <c r="K88" s="70">
        <f>Table4[[#This Row],[Kvalif. ]]+Table4[[#This Row],[Izslēg. rez.]]</f>
        <v>27</v>
      </c>
      <c r="L88" s="72">
        <f>SUM(H88,E88,Table4[[#This Row],[Punkti  ]])</f>
        <v>27</v>
      </c>
    </row>
    <row r="89" spans="2:12" x14ac:dyDescent="0.2">
      <c r="B89" s="52">
        <v>14</v>
      </c>
      <c r="C89" s="27" t="s">
        <v>141</v>
      </c>
      <c r="D89" s="12" t="s">
        <v>142</v>
      </c>
      <c r="E89" s="2"/>
      <c r="F89" s="2"/>
      <c r="G89" s="8"/>
      <c r="H89" s="8"/>
      <c r="I89" s="8">
        <v>18</v>
      </c>
      <c r="J89" s="8">
        <v>8</v>
      </c>
      <c r="K89" s="70">
        <f>Table4[[#This Row],[Kvalif. ]]+Table4[[#This Row],[Izslēg. rez.]]</f>
        <v>26</v>
      </c>
      <c r="L89" s="72">
        <f>SUM(H89,E89,Table4[[#This Row],[Punkti  ]])</f>
        <v>26</v>
      </c>
    </row>
    <row r="90" spans="2:12" x14ac:dyDescent="0.2">
      <c r="B90" s="52">
        <v>15</v>
      </c>
      <c r="C90" s="28" t="s">
        <v>84</v>
      </c>
      <c r="D90" s="24" t="s">
        <v>85</v>
      </c>
      <c r="E90" s="2">
        <v>25</v>
      </c>
      <c r="F90" s="2"/>
      <c r="G90" s="8"/>
      <c r="H90" s="8"/>
      <c r="I90" s="8"/>
      <c r="J90" s="8"/>
      <c r="K90" s="8">
        <f>Table4[[#This Row],[Kvalif. ]]+Table4[[#This Row],[Izslēg. rez.]]</f>
        <v>0</v>
      </c>
      <c r="L90" s="68">
        <f>SUM(H90,E90,Table4[[#This Row],[Punkti  ]])</f>
        <v>25</v>
      </c>
    </row>
    <row r="91" spans="2:12" x14ac:dyDescent="0.2">
      <c r="B91" s="52">
        <v>16</v>
      </c>
      <c r="C91" s="28" t="s">
        <v>137</v>
      </c>
      <c r="D91" s="24" t="s">
        <v>6</v>
      </c>
      <c r="E91" s="2"/>
      <c r="F91" s="2"/>
      <c r="G91" s="8"/>
      <c r="H91" s="8"/>
      <c r="I91" s="8">
        <v>17</v>
      </c>
      <c r="J91" s="8">
        <v>8</v>
      </c>
      <c r="K91" s="70">
        <f>Table4[[#This Row],[Kvalif. ]]+Table4[[#This Row],[Izslēg. rez.]]</f>
        <v>25</v>
      </c>
      <c r="L91" s="72">
        <f>SUM(H91,E91,Table4[[#This Row],[Punkti  ]])</f>
        <v>25</v>
      </c>
    </row>
    <row r="92" spans="2:12" x14ac:dyDescent="0.2">
      <c r="B92" s="52">
        <v>17</v>
      </c>
      <c r="C92" s="49" t="s">
        <v>134</v>
      </c>
      <c r="D92" s="25" t="s">
        <v>45</v>
      </c>
      <c r="E92" s="2"/>
      <c r="F92" s="2"/>
      <c r="G92" s="8"/>
      <c r="H92" s="8"/>
      <c r="I92" s="8">
        <v>15</v>
      </c>
      <c r="J92" s="8">
        <v>10</v>
      </c>
      <c r="K92" s="70">
        <f>Table4[[#This Row],[Kvalif. ]]+Table4[[#This Row],[Izslēg. rez.]]</f>
        <v>25</v>
      </c>
      <c r="L92" s="72">
        <f>SUM(H92,E92,Table4[[#This Row],[Punkti  ]])</f>
        <v>25</v>
      </c>
    </row>
    <row r="93" spans="2:12" x14ac:dyDescent="0.2">
      <c r="B93" s="52">
        <v>18</v>
      </c>
      <c r="C93" s="39" t="s">
        <v>135</v>
      </c>
      <c r="D93" s="5" t="s">
        <v>136</v>
      </c>
      <c r="E93" s="2"/>
      <c r="F93" s="2"/>
      <c r="G93" s="8"/>
      <c r="H93" s="8"/>
      <c r="I93" s="8">
        <v>16</v>
      </c>
      <c r="J93" s="8">
        <v>8</v>
      </c>
      <c r="K93" s="70">
        <f>Table4[[#This Row],[Kvalif. ]]+Table4[[#This Row],[Izslēg. rez.]]</f>
        <v>24</v>
      </c>
      <c r="L93" s="72">
        <f>SUM(H93,E93,Table4[[#This Row],[Punkti  ]])</f>
        <v>24</v>
      </c>
    </row>
    <row r="94" spans="2:12" x14ac:dyDescent="0.2">
      <c r="B94" s="52">
        <v>19</v>
      </c>
      <c r="C94" s="30" t="s">
        <v>7</v>
      </c>
      <c r="D94" s="9" t="s">
        <v>86</v>
      </c>
      <c r="E94" s="2">
        <v>23</v>
      </c>
      <c r="F94" s="2"/>
      <c r="G94" s="8"/>
      <c r="H94" s="8"/>
      <c r="I94" s="8"/>
      <c r="J94" s="8"/>
      <c r="K94" s="8">
        <f>Table4[[#This Row],[Kvalif. ]]+Table4[[#This Row],[Izslēg. rez.]]</f>
        <v>0</v>
      </c>
      <c r="L94" s="68">
        <f>SUM(H94,E94,Table4[[#This Row],[Punkti  ]])</f>
        <v>23</v>
      </c>
    </row>
    <row r="95" spans="2:12" x14ac:dyDescent="0.2">
      <c r="B95" s="52">
        <v>20</v>
      </c>
      <c r="C95" s="30" t="s">
        <v>87</v>
      </c>
      <c r="D95" s="9" t="s">
        <v>88</v>
      </c>
      <c r="E95" s="2">
        <v>22</v>
      </c>
      <c r="F95" s="2"/>
      <c r="G95" s="8"/>
      <c r="H95" s="8"/>
      <c r="I95" s="8"/>
      <c r="J95" s="8"/>
      <c r="K95" s="8">
        <f>Table4[[#This Row],[Kvalif. ]]+Table4[[#This Row],[Izslēg. rez.]]</f>
        <v>0</v>
      </c>
      <c r="L95" s="68">
        <f>SUM(H95,E95,Table4[[#This Row],[Punkti  ]])</f>
        <v>22</v>
      </c>
    </row>
    <row r="96" spans="2:12" x14ac:dyDescent="0.2">
      <c r="B96" s="52">
        <v>21</v>
      </c>
      <c r="C96" s="49" t="s">
        <v>143</v>
      </c>
      <c r="D96" s="25" t="s">
        <v>8</v>
      </c>
      <c r="E96" s="2"/>
      <c r="F96" s="2"/>
      <c r="G96" s="8"/>
      <c r="H96" s="8"/>
      <c r="I96" s="8">
        <v>14</v>
      </c>
      <c r="J96" s="8">
        <v>8</v>
      </c>
      <c r="K96" s="70">
        <f>Table4[[#This Row],[Kvalif. ]]+Table4[[#This Row],[Izslēg. rez.]]</f>
        <v>22</v>
      </c>
      <c r="L96" s="72">
        <f>SUM(H96,E96,Table4[[#This Row],[Punkti  ]])</f>
        <v>22</v>
      </c>
    </row>
    <row r="97" spans="1:12" x14ac:dyDescent="0.2">
      <c r="B97" s="52">
        <v>22</v>
      </c>
      <c r="C97" s="30" t="s">
        <v>89</v>
      </c>
      <c r="D97" s="9" t="s">
        <v>90</v>
      </c>
      <c r="E97" s="2">
        <v>21</v>
      </c>
      <c r="F97" s="2"/>
      <c r="G97" s="8"/>
      <c r="H97" s="8"/>
      <c r="I97" s="8"/>
      <c r="J97" s="8"/>
      <c r="K97" s="8">
        <f>Table4[[#This Row],[Kvalif. ]]+Table4[[#This Row],[Izslēg. rez.]]</f>
        <v>0</v>
      </c>
      <c r="L97" s="68">
        <f>SUM(H97,E97,Table4[[#This Row],[Punkti  ]])</f>
        <v>21</v>
      </c>
    </row>
    <row r="98" spans="1:12" x14ac:dyDescent="0.2">
      <c r="B98" s="52">
        <v>23</v>
      </c>
      <c r="C98" s="49" t="s">
        <v>48</v>
      </c>
      <c r="D98" s="25" t="s">
        <v>49</v>
      </c>
      <c r="E98" s="2"/>
      <c r="F98" s="2"/>
      <c r="G98" s="8"/>
      <c r="H98" s="8"/>
      <c r="I98" s="8">
        <v>13</v>
      </c>
      <c r="J98" s="8">
        <v>8</v>
      </c>
      <c r="K98" s="70">
        <f>Table4[[#This Row],[Kvalif. ]]+Table4[[#This Row],[Izslēg. rez.]]</f>
        <v>21</v>
      </c>
      <c r="L98" s="72">
        <f>SUM(H98,E98,Table4[[#This Row],[Punkti  ]])</f>
        <v>21</v>
      </c>
    </row>
    <row r="99" spans="1:12" x14ac:dyDescent="0.2">
      <c r="B99" s="52">
        <v>24</v>
      </c>
      <c r="C99" s="49" t="s">
        <v>46</v>
      </c>
      <c r="D99" s="25" t="s">
        <v>47</v>
      </c>
      <c r="E99" s="2">
        <v>19</v>
      </c>
      <c r="F99" s="2"/>
      <c r="G99" s="8"/>
      <c r="H99" s="8"/>
      <c r="I99" s="8"/>
      <c r="J99" s="8"/>
      <c r="K99" s="8">
        <f>Table4[[#This Row],[Kvalif. ]]+Table4[[#This Row],[Izslēg. rez.]]</f>
        <v>0</v>
      </c>
      <c r="L99" s="68">
        <f>SUM(H99,E99,Table4[[#This Row],[Punkti  ]])</f>
        <v>19</v>
      </c>
    </row>
    <row r="100" spans="1:12" x14ac:dyDescent="0.2">
      <c r="B100" s="52">
        <v>25</v>
      </c>
      <c r="C100" s="39" t="s">
        <v>92</v>
      </c>
      <c r="D100" s="5" t="s">
        <v>43</v>
      </c>
      <c r="E100" s="2">
        <v>18</v>
      </c>
      <c r="F100" s="2"/>
      <c r="G100" s="8"/>
      <c r="H100" s="8"/>
      <c r="I100" s="8"/>
      <c r="J100" s="8"/>
      <c r="K100" s="8">
        <f>Table4[[#This Row],[Kvalif. ]]+Table4[[#This Row],[Izslēg. rez.]]</f>
        <v>0</v>
      </c>
      <c r="L100" s="68">
        <f>SUM(H100,E100,Table4[[#This Row],[Punkti  ]])</f>
        <v>18</v>
      </c>
    </row>
    <row r="101" spans="1:12" x14ac:dyDescent="0.2">
      <c r="B101" s="52">
        <v>26</v>
      </c>
      <c r="C101" s="39" t="s">
        <v>96</v>
      </c>
      <c r="D101" s="5" t="s">
        <v>97</v>
      </c>
      <c r="E101" s="2">
        <v>15</v>
      </c>
      <c r="F101" s="2"/>
      <c r="G101" s="8"/>
      <c r="H101" s="8"/>
      <c r="I101" s="8"/>
      <c r="J101" s="8"/>
      <c r="K101" s="8">
        <f>Table4[[#This Row],[Kvalif. ]]+Table4[[#This Row],[Izslēg. rez.]]</f>
        <v>0</v>
      </c>
      <c r="L101" s="68">
        <f>SUM(H101,E101,Table4[[#This Row],[Punkti  ]])</f>
        <v>15</v>
      </c>
    </row>
    <row r="102" spans="1:12" x14ac:dyDescent="0.2">
      <c r="B102" s="52">
        <v>27</v>
      </c>
      <c r="C102" s="39" t="s">
        <v>98</v>
      </c>
      <c r="D102" s="5" t="s">
        <v>99</v>
      </c>
      <c r="E102" s="2">
        <v>14</v>
      </c>
      <c r="F102" s="2"/>
      <c r="G102" s="8"/>
      <c r="H102" s="8"/>
      <c r="I102" s="8"/>
      <c r="J102" s="8"/>
      <c r="K102" s="8">
        <f>Table4[[#This Row],[Kvalif. ]]+Table4[[#This Row],[Izslēg. rez.]]</f>
        <v>0</v>
      </c>
      <c r="L102" s="68">
        <f>SUM(H102,E102,Table4[[#This Row],[Punkti  ]])</f>
        <v>14</v>
      </c>
    </row>
    <row r="103" spans="1:12" x14ac:dyDescent="0.2">
      <c r="B103" s="52">
        <v>28</v>
      </c>
      <c r="C103" s="49" t="s">
        <v>100</v>
      </c>
      <c r="D103" s="25" t="s">
        <v>101</v>
      </c>
      <c r="E103" s="2">
        <v>13</v>
      </c>
      <c r="F103" s="2"/>
      <c r="G103" s="8"/>
      <c r="H103" s="8"/>
      <c r="I103" s="8"/>
      <c r="J103" s="8"/>
      <c r="K103" s="8">
        <f>Table4[[#This Row],[Kvalif. ]]+Table4[[#This Row],[Izslēg. rez.]]</f>
        <v>0</v>
      </c>
      <c r="L103" s="68">
        <f>SUM(H103,E103,Table4[[#This Row],[Punkti  ]])</f>
        <v>13</v>
      </c>
    </row>
    <row r="104" spans="1:12" x14ac:dyDescent="0.2">
      <c r="B104" s="52">
        <v>29</v>
      </c>
      <c r="C104" s="50" t="s">
        <v>7</v>
      </c>
      <c r="D104" s="51" t="s">
        <v>6</v>
      </c>
      <c r="E104" s="33">
        <v>12</v>
      </c>
      <c r="F104" s="33"/>
      <c r="G104" s="38"/>
      <c r="H104" s="38"/>
      <c r="I104" s="38"/>
      <c r="J104" s="38"/>
      <c r="K104" s="38">
        <f>Table4[[#This Row],[Kvalif. ]]+Table4[[#This Row],[Izslēg. rez.]]</f>
        <v>0</v>
      </c>
      <c r="L104" s="73">
        <f>SUM(H104,E104,Table4[[#This Row],[Punkti  ]])</f>
        <v>12</v>
      </c>
    </row>
    <row r="108" spans="1:12" ht="32" customHeight="1" x14ac:dyDescent="0.35">
      <c r="C108" s="16" t="s">
        <v>111</v>
      </c>
      <c r="E108" s="23" t="s">
        <v>22</v>
      </c>
      <c r="F108" s="66" t="s">
        <v>23</v>
      </c>
      <c r="G108" s="66"/>
      <c r="H108" s="66"/>
      <c r="I108" s="63" t="s">
        <v>113</v>
      </c>
      <c r="J108" s="64"/>
      <c r="K108" s="65"/>
      <c r="L108" s="14" t="s">
        <v>171</v>
      </c>
    </row>
    <row r="109" spans="1:12" x14ac:dyDescent="0.2">
      <c r="B109" s="40" t="s">
        <v>4</v>
      </c>
      <c r="C109" s="41" t="s">
        <v>1</v>
      </c>
      <c r="D109" s="42" t="s">
        <v>2</v>
      </c>
      <c r="E109" s="42" t="s">
        <v>3</v>
      </c>
      <c r="F109" s="42" t="s">
        <v>19</v>
      </c>
      <c r="G109" s="42" t="s">
        <v>20</v>
      </c>
      <c r="H109" s="42" t="s">
        <v>115</v>
      </c>
      <c r="I109" s="43" t="s">
        <v>116</v>
      </c>
      <c r="J109" s="43" t="s">
        <v>114</v>
      </c>
      <c r="K109" s="43" t="s">
        <v>170</v>
      </c>
      <c r="L109" s="44" t="s">
        <v>21</v>
      </c>
    </row>
    <row r="110" spans="1:12" x14ac:dyDescent="0.2">
      <c r="A110" s="67" t="s">
        <v>172</v>
      </c>
      <c r="B110" s="52">
        <v>1</v>
      </c>
      <c r="C110" s="54" t="s">
        <v>106</v>
      </c>
      <c r="D110" s="56" t="s">
        <v>0</v>
      </c>
      <c r="E110" s="74">
        <v>27</v>
      </c>
      <c r="F110" s="74">
        <v>28</v>
      </c>
      <c r="G110" s="69">
        <v>18</v>
      </c>
      <c r="H110" s="69">
        <f>SUM(F110:G110)</f>
        <v>46</v>
      </c>
      <c r="I110" s="69"/>
      <c r="J110" s="69"/>
      <c r="K110" s="69">
        <f>I110+J110</f>
        <v>0</v>
      </c>
      <c r="L110" s="68">
        <f>SUM(H110,E110,K110)</f>
        <v>73</v>
      </c>
    </row>
    <row r="111" spans="1:12" x14ac:dyDescent="0.2">
      <c r="B111" s="53">
        <v>2</v>
      </c>
      <c r="C111" s="35" t="s">
        <v>104</v>
      </c>
      <c r="D111" s="15" t="s">
        <v>105</v>
      </c>
      <c r="E111" s="2">
        <v>26</v>
      </c>
      <c r="F111" s="8"/>
      <c r="G111" s="8"/>
      <c r="H111" s="8"/>
      <c r="I111" s="8">
        <v>27</v>
      </c>
      <c r="J111" s="8">
        <v>16</v>
      </c>
      <c r="K111" s="69">
        <f>I111+J111</f>
        <v>43</v>
      </c>
      <c r="L111" s="68">
        <f>SUM(H111,E111,K111)</f>
        <v>69</v>
      </c>
    </row>
    <row r="112" spans="1:12" x14ac:dyDescent="0.2">
      <c r="B112" s="53">
        <v>3</v>
      </c>
      <c r="C112" s="61" t="s">
        <v>64</v>
      </c>
      <c r="D112" s="62" t="s">
        <v>65</v>
      </c>
      <c r="E112" s="2"/>
      <c r="F112" s="8"/>
      <c r="G112" s="8"/>
      <c r="H112" s="8"/>
      <c r="I112" s="8">
        <v>28</v>
      </c>
      <c r="J112" s="8">
        <v>18</v>
      </c>
      <c r="K112" s="69">
        <f>I112+J112</f>
        <v>46</v>
      </c>
      <c r="L112" s="68">
        <f>SUM(H112,E112,K112)</f>
        <v>46</v>
      </c>
    </row>
    <row r="113" spans="1:12" x14ac:dyDescent="0.2">
      <c r="B113" s="53">
        <v>4</v>
      </c>
      <c r="C113" s="55" t="s">
        <v>102</v>
      </c>
      <c r="D113" s="57" t="s">
        <v>103</v>
      </c>
      <c r="E113" s="33">
        <v>28</v>
      </c>
      <c r="F113" s="38"/>
      <c r="G113" s="38"/>
      <c r="H113" s="38"/>
      <c r="I113" s="38"/>
      <c r="J113" s="38"/>
      <c r="K113" s="75">
        <f>I113+J113</f>
        <v>0</v>
      </c>
      <c r="L113" s="73">
        <f>SUM(H113,E113,K113)</f>
        <v>28</v>
      </c>
    </row>
    <row r="114" spans="1:12" x14ac:dyDescent="0.2">
      <c r="B114" s="53">
        <v>5</v>
      </c>
      <c r="C114" s="36" t="s">
        <v>74</v>
      </c>
      <c r="D114" s="37" t="s">
        <v>75</v>
      </c>
      <c r="E114" s="33">
        <v>25</v>
      </c>
      <c r="F114" s="38"/>
      <c r="G114" s="38"/>
      <c r="H114" s="38"/>
      <c r="I114" s="38"/>
      <c r="J114" s="38"/>
      <c r="K114" s="75">
        <f>I114+J114</f>
        <v>0</v>
      </c>
      <c r="L114" s="73">
        <f>SUM(H114,E114,K114)</f>
        <v>25</v>
      </c>
    </row>
    <row r="118" spans="1:12" ht="32" x14ac:dyDescent="0.35">
      <c r="C118" s="16" t="s">
        <v>55</v>
      </c>
      <c r="E118" s="7" t="s">
        <v>22</v>
      </c>
      <c r="F118" s="66" t="s">
        <v>23</v>
      </c>
      <c r="G118" s="66"/>
      <c r="H118" s="66"/>
      <c r="I118" s="63" t="s">
        <v>113</v>
      </c>
      <c r="J118" s="64"/>
      <c r="K118" s="65"/>
      <c r="L118" s="14" t="s">
        <v>171</v>
      </c>
    </row>
    <row r="119" spans="1:12" x14ac:dyDescent="0.2">
      <c r="B119" s="40" t="s">
        <v>4</v>
      </c>
      <c r="C119" s="41" t="s">
        <v>1</v>
      </c>
      <c r="D119" s="42" t="s">
        <v>2</v>
      </c>
      <c r="E119" s="42" t="s">
        <v>3</v>
      </c>
      <c r="F119" s="42" t="s">
        <v>19</v>
      </c>
      <c r="G119" s="42" t="s">
        <v>20</v>
      </c>
      <c r="H119" s="42" t="s">
        <v>115</v>
      </c>
      <c r="I119" s="43" t="s">
        <v>116</v>
      </c>
      <c r="J119" s="43" t="s">
        <v>114</v>
      </c>
      <c r="K119" s="43" t="s">
        <v>170</v>
      </c>
      <c r="L119" s="44" t="s">
        <v>21</v>
      </c>
    </row>
    <row r="120" spans="1:12" x14ac:dyDescent="0.2">
      <c r="A120" s="67" t="s">
        <v>172</v>
      </c>
      <c r="B120" s="2">
        <v>1</v>
      </c>
      <c r="C120" s="28" t="s">
        <v>44</v>
      </c>
      <c r="D120" s="24" t="s">
        <v>45</v>
      </c>
      <c r="E120" s="2">
        <v>26</v>
      </c>
      <c r="F120" s="2"/>
      <c r="G120" s="8"/>
      <c r="H120" s="8"/>
      <c r="I120" s="8">
        <v>28</v>
      </c>
      <c r="J120" s="8">
        <v>8</v>
      </c>
      <c r="K120" s="69">
        <f t="shared" ref="K120:K132" si="0">I120+J120</f>
        <v>36</v>
      </c>
      <c r="L120" s="68">
        <f t="shared" ref="L120:L132" si="1">SUM(H120,E120,K120)</f>
        <v>62</v>
      </c>
    </row>
    <row r="121" spans="1:12" x14ac:dyDescent="0.2">
      <c r="B121" s="2">
        <v>2</v>
      </c>
      <c r="C121" s="27" t="s">
        <v>40</v>
      </c>
      <c r="D121" s="12" t="s">
        <v>41</v>
      </c>
      <c r="E121" s="2">
        <v>28</v>
      </c>
      <c r="F121" s="2"/>
      <c r="G121" s="8"/>
      <c r="H121" s="8"/>
      <c r="I121" s="8">
        <v>21</v>
      </c>
      <c r="J121" s="8">
        <v>12</v>
      </c>
      <c r="K121" s="8">
        <f t="shared" si="0"/>
        <v>33</v>
      </c>
      <c r="L121" s="68">
        <f t="shared" si="1"/>
        <v>61</v>
      </c>
    </row>
    <row r="122" spans="1:12" x14ac:dyDescent="0.2">
      <c r="A122" s="67" t="s">
        <v>172</v>
      </c>
      <c r="B122" s="2">
        <v>3</v>
      </c>
      <c r="C122" s="28" t="s">
        <v>46</v>
      </c>
      <c r="D122" s="24" t="s">
        <v>47</v>
      </c>
      <c r="E122" s="2">
        <v>25</v>
      </c>
      <c r="F122" s="2"/>
      <c r="G122" s="8"/>
      <c r="H122" s="8"/>
      <c r="I122" s="8">
        <v>22</v>
      </c>
      <c r="J122" s="8">
        <v>8</v>
      </c>
      <c r="K122" s="69">
        <f t="shared" si="0"/>
        <v>30</v>
      </c>
      <c r="L122" s="68">
        <f t="shared" si="1"/>
        <v>55</v>
      </c>
    </row>
    <row r="123" spans="1:12" x14ac:dyDescent="0.2">
      <c r="B123" s="2">
        <v>4</v>
      </c>
      <c r="C123" s="30" t="s">
        <v>141</v>
      </c>
      <c r="D123" s="9" t="s">
        <v>142</v>
      </c>
      <c r="E123" s="2"/>
      <c r="F123" s="2"/>
      <c r="G123" s="8"/>
      <c r="H123" s="8"/>
      <c r="I123" s="8">
        <v>26</v>
      </c>
      <c r="J123" s="8">
        <v>18</v>
      </c>
      <c r="K123" s="69">
        <f t="shared" si="0"/>
        <v>44</v>
      </c>
      <c r="L123" s="68">
        <f t="shared" si="1"/>
        <v>44</v>
      </c>
    </row>
    <row r="124" spans="1:12" x14ac:dyDescent="0.2">
      <c r="B124" s="2">
        <v>5</v>
      </c>
      <c r="C124" s="30" t="s">
        <v>138</v>
      </c>
      <c r="D124" s="9" t="s">
        <v>139</v>
      </c>
      <c r="E124" s="2"/>
      <c r="F124" s="2"/>
      <c r="G124" s="8"/>
      <c r="H124" s="8"/>
      <c r="I124" s="8">
        <v>27</v>
      </c>
      <c r="J124" s="8">
        <v>16</v>
      </c>
      <c r="K124" s="69">
        <f t="shared" si="0"/>
        <v>43</v>
      </c>
      <c r="L124" s="68">
        <f t="shared" si="1"/>
        <v>43</v>
      </c>
    </row>
    <row r="125" spans="1:12" x14ac:dyDescent="0.2">
      <c r="B125" s="2">
        <v>6</v>
      </c>
      <c r="C125" s="30" t="s">
        <v>54</v>
      </c>
      <c r="D125" s="9" t="s">
        <v>147</v>
      </c>
      <c r="E125" s="2"/>
      <c r="F125" s="2"/>
      <c r="G125" s="8"/>
      <c r="H125" s="8"/>
      <c r="I125" s="8">
        <v>24</v>
      </c>
      <c r="J125" s="8">
        <v>14</v>
      </c>
      <c r="K125" s="69">
        <f t="shared" si="0"/>
        <v>38</v>
      </c>
      <c r="L125" s="68">
        <f t="shared" si="1"/>
        <v>38</v>
      </c>
    </row>
    <row r="126" spans="1:12" x14ac:dyDescent="0.2">
      <c r="B126" s="2">
        <v>7</v>
      </c>
      <c r="C126" s="30" t="s">
        <v>157</v>
      </c>
      <c r="D126" s="9" t="s">
        <v>158</v>
      </c>
      <c r="E126" s="2"/>
      <c r="F126" s="2"/>
      <c r="G126" s="8"/>
      <c r="H126" s="8"/>
      <c r="I126" s="8">
        <v>25</v>
      </c>
      <c r="J126" s="8">
        <v>8</v>
      </c>
      <c r="K126" s="69">
        <f t="shared" si="0"/>
        <v>33</v>
      </c>
      <c r="L126" s="68">
        <f t="shared" si="1"/>
        <v>33</v>
      </c>
    </row>
    <row r="127" spans="1:12" x14ac:dyDescent="0.2">
      <c r="B127" s="2">
        <v>8</v>
      </c>
      <c r="C127" s="30" t="s">
        <v>169</v>
      </c>
      <c r="D127" s="9" t="s">
        <v>95</v>
      </c>
      <c r="E127" s="2"/>
      <c r="F127" s="2"/>
      <c r="G127" s="8"/>
      <c r="H127" s="8"/>
      <c r="I127" s="8">
        <v>23</v>
      </c>
      <c r="J127" s="8">
        <v>8</v>
      </c>
      <c r="K127" s="69">
        <f t="shared" si="0"/>
        <v>31</v>
      </c>
      <c r="L127" s="68">
        <f t="shared" si="1"/>
        <v>31</v>
      </c>
    </row>
    <row r="128" spans="1:12" x14ac:dyDescent="0.2">
      <c r="B128" s="2">
        <v>9</v>
      </c>
      <c r="C128" s="27" t="s">
        <v>42</v>
      </c>
      <c r="D128" s="12" t="s">
        <v>43</v>
      </c>
      <c r="E128" s="2">
        <v>27</v>
      </c>
      <c r="F128" s="2"/>
      <c r="G128" s="8"/>
      <c r="H128" s="8"/>
      <c r="I128" s="8"/>
      <c r="J128" s="8"/>
      <c r="K128" s="69">
        <f t="shared" si="0"/>
        <v>0</v>
      </c>
      <c r="L128" s="68">
        <f t="shared" si="1"/>
        <v>27</v>
      </c>
    </row>
    <row r="129" spans="2:12" x14ac:dyDescent="0.2">
      <c r="B129" s="2">
        <v>10</v>
      </c>
      <c r="C129" s="29" t="s">
        <v>48</v>
      </c>
      <c r="D129" s="26" t="s">
        <v>49</v>
      </c>
      <c r="E129" s="2">
        <v>24</v>
      </c>
      <c r="F129" s="2"/>
      <c r="G129" s="8"/>
      <c r="H129" s="8"/>
      <c r="I129" s="8"/>
      <c r="J129" s="8"/>
      <c r="K129" s="69">
        <f t="shared" si="0"/>
        <v>0</v>
      </c>
      <c r="L129" s="68">
        <f t="shared" si="1"/>
        <v>24</v>
      </c>
    </row>
    <row r="130" spans="2:12" x14ac:dyDescent="0.2">
      <c r="B130" s="2">
        <v>11</v>
      </c>
      <c r="C130" s="30" t="s">
        <v>50</v>
      </c>
      <c r="D130" s="9" t="s">
        <v>51</v>
      </c>
      <c r="E130" s="2">
        <v>23</v>
      </c>
      <c r="F130" s="2"/>
      <c r="G130" s="8"/>
      <c r="H130" s="8"/>
      <c r="I130" s="8"/>
      <c r="J130" s="8"/>
      <c r="K130" s="69">
        <f t="shared" si="0"/>
        <v>0</v>
      </c>
      <c r="L130" s="68">
        <f t="shared" si="1"/>
        <v>23</v>
      </c>
    </row>
    <row r="131" spans="2:12" x14ac:dyDescent="0.2">
      <c r="B131" s="2">
        <v>12</v>
      </c>
      <c r="C131" s="30" t="s">
        <v>52</v>
      </c>
      <c r="D131" s="9" t="s">
        <v>53</v>
      </c>
      <c r="E131" s="2">
        <v>22</v>
      </c>
      <c r="F131" s="2"/>
      <c r="G131" s="8"/>
      <c r="H131" s="8"/>
      <c r="I131" s="8"/>
      <c r="J131" s="8"/>
      <c r="K131" s="8">
        <f t="shared" si="0"/>
        <v>0</v>
      </c>
      <c r="L131" s="68">
        <f t="shared" si="1"/>
        <v>22</v>
      </c>
    </row>
    <row r="132" spans="2:12" x14ac:dyDescent="0.2">
      <c r="B132" s="2">
        <v>13</v>
      </c>
      <c r="C132" s="31" t="s">
        <v>54</v>
      </c>
      <c r="D132" s="32" t="s">
        <v>33</v>
      </c>
      <c r="E132" s="33">
        <v>21</v>
      </c>
      <c r="F132" s="33"/>
      <c r="G132" s="38"/>
      <c r="H132" s="38"/>
      <c r="I132" s="38"/>
      <c r="J132" s="38"/>
      <c r="K132" s="75">
        <f t="shared" si="0"/>
        <v>0</v>
      </c>
      <c r="L132" s="73">
        <f t="shared" si="1"/>
        <v>21</v>
      </c>
    </row>
  </sheetData>
  <mergeCells count="12">
    <mergeCell ref="F108:H108"/>
    <mergeCell ref="F118:H118"/>
    <mergeCell ref="F4:H4"/>
    <mergeCell ref="F28:H28"/>
    <mergeCell ref="F52:H52"/>
    <mergeCell ref="F74:H74"/>
    <mergeCell ref="I118:K118"/>
    <mergeCell ref="I4:K4"/>
    <mergeCell ref="I28:K28"/>
    <mergeCell ref="I52:K52"/>
    <mergeCell ref="I74:K74"/>
    <mergeCell ref="I108:K108"/>
  </mergeCells>
  <pageMargins left="0.70866141732283472" right="0.70866141732283472" top="0.15748031496062992" bottom="0.15748031496062992" header="0.31496062992125984" footer="0.31496062992125984"/>
  <pageSetup paperSize="9" orientation="landscape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KOPVERTEJUMS GADA 2021</vt:lpstr>
      <vt:lpstr>KOPVERTEJUMS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Berke</dc:creator>
  <cp:lastModifiedBy>Microsoft Office User</cp:lastModifiedBy>
  <cp:lastPrinted>2021-09-13T14:44:36Z</cp:lastPrinted>
  <dcterms:created xsi:type="dcterms:W3CDTF">2021-08-10T14:55:21Z</dcterms:created>
  <dcterms:modified xsi:type="dcterms:W3CDTF">2021-10-05T17:15:55Z</dcterms:modified>
</cp:coreProperties>
</file>